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Progress Report 081-82## नया सहित\"/>
    </mc:Choice>
  </mc:AlternateContent>
  <xr:revisionPtr revIDLastSave="0" documentId="13_ncr:1_{95E5264A-42F7-40A2-B9A7-5D5751A4589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QO Barshik Monthly progress r" sheetId="4" r:id="rId1"/>
  </sheets>
  <calcPr calcId="191029" iterateDelta="1E-4"/>
</workbook>
</file>

<file path=xl/calcChain.xml><?xml version="1.0" encoding="utf-8"?>
<calcChain xmlns="http://schemas.openxmlformats.org/spreadsheetml/2006/main">
  <c r="AK70" i="4" l="1"/>
  <c r="AK17" i="4" l="1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" i="4"/>
  <c r="AK10" i="4"/>
  <c r="AK13" i="4"/>
  <c r="AK14" i="4"/>
  <c r="AK15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8" i="4"/>
  <c r="AE95" i="4"/>
  <c r="AF95" i="4"/>
  <c r="U16" i="4"/>
  <c r="AB16" i="4" s="1"/>
  <c r="AK16" i="4" s="1"/>
  <c r="AB71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17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95" i="4"/>
  <c r="U70" i="4"/>
  <c r="U8" i="4"/>
  <c r="AB8" i="4" s="1"/>
  <c r="AK8" i="4" s="1"/>
  <c r="U9" i="4"/>
  <c r="AB9" i="4" s="1"/>
  <c r="U10" i="4"/>
  <c r="AB10" i="4" s="1"/>
  <c r="U11" i="4"/>
  <c r="AB11" i="4" s="1"/>
  <c r="AK11" i="4" s="1"/>
  <c r="U12" i="4"/>
  <c r="AB12" i="4" s="1"/>
  <c r="AK12" i="4" s="1"/>
  <c r="U13" i="4"/>
  <c r="AB13" i="4" s="1"/>
  <c r="U14" i="4"/>
  <c r="AB14" i="4" s="1"/>
  <c r="U15" i="4"/>
  <c r="AB15" i="4" s="1"/>
  <c r="U17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AB46" i="4" s="1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AK69" i="4" s="1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R7" i="4"/>
  <c r="U7" i="4" s="1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19" i="4"/>
  <c r="N8" i="4"/>
  <c r="N9" i="4"/>
  <c r="N10" i="4"/>
  <c r="N11" i="4"/>
  <c r="N12" i="4"/>
  <c r="N13" i="4"/>
  <c r="N14" i="4"/>
  <c r="N15" i="4"/>
  <c r="N16" i="4"/>
  <c r="N17" i="4"/>
  <c r="N7" i="4"/>
  <c r="G17" i="4"/>
  <c r="AC44" i="4" l="1"/>
  <c r="AC67" i="4"/>
  <c r="AC55" i="4"/>
  <c r="AC43" i="4"/>
  <c r="AC46" i="4"/>
  <c r="AC70" i="4"/>
  <c r="AC45" i="4"/>
  <c r="AC31" i="4"/>
  <c r="AC27" i="4"/>
  <c r="AC83" i="4"/>
  <c r="AC82" i="4"/>
  <c r="AC92" i="4"/>
  <c r="AC81" i="4"/>
  <c r="AC80" i="4"/>
  <c r="AC91" i="4"/>
  <c r="AC79" i="4"/>
  <c r="AC90" i="4"/>
  <c r="AC16" i="4"/>
  <c r="AC65" i="4"/>
  <c r="AC64" i="4"/>
  <c r="AC88" i="4"/>
  <c r="AC87" i="4"/>
  <c r="AC15" i="4"/>
  <c r="AC42" i="4"/>
  <c r="AC40" i="4"/>
  <c r="AC66" i="4"/>
  <c r="AC41" i="4"/>
  <c r="AC89" i="4"/>
  <c r="AC39" i="4"/>
  <c r="AC54" i="4"/>
  <c r="AC30" i="4"/>
  <c r="AC78" i="4"/>
  <c r="AC53" i="4"/>
  <c r="AC29" i="4"/>
  <c r="AC77" i="4"/>
  <c r="AC52" i="4"/>
  <c r="AC28" i="4"/>
  <c r="AC76" i="4"/>
  <c r="AC51" i="4"/>
  <c r="AC38" i="4"/>
  <c r="AC17" i="4"/>
  <c r="AC37" i="4"/>
  <c r="AC63" i="4"/>
  <c r="AC36" i="4"/>
  <c r="AB7" i="4"/>
  <c r="AC7" i="4" s="1"/>
  <c r="AC21" i="4"/>
  <c r="AC12" i="4"/>
  <c r="AC11" i="4"/>
  <c r="AC75" i="4"/>
  <c r="AC50" i="4"/>
  <c r="AC71" i="4"/>
  <c r="AC34" i="4"/>
  <c r="AC74" i="4"/>
  <c r="AC49" i="4"/>
  <c r="AC85" i="4"/>
  <c r="AC60" i="4"/>
  <c r="AC68" i="4"/>
  <c r="AC84" i="4"/>
  <c r="AC59" i="4"/>
  <c r="AC23" i="4"/>
  <c r="AC10" i="4"/>
  <c r="AC58" i="4"/>
  <c r="AC14" i="4"/>
  <c r="AC57" i="4"/>
  <c r="AC13" i="4"/>
  <c r="AC93" i="4"/>
  <c r="AC56" i="4"/>
  <c r="AC22" i="4"/>
  <c r="AC94" i="4"/>
  <c r="AC20" i="4"/>
  <c r="AC19" i="4"/>
  <c r="AC62" i="4"/>
  <c r="AC26" i="4"/>
  <c r="AC86" i="4"/>
  <c r="AC61" i="4"/>
  <c r="AC25" i="4"/>
  <c r="AC69" i="4"/>
  <c r="AC33" i="4"/>
  <c r="AC73" i="4"/>
  <c r="AC48" i="4"/>
  <c r="AC24" i="4"/>
  <c r="AC32" i="4"/>
  <c r="AC72" i="4"/>
  <c r="AC47" i="4"/>
  <c r="AC35" i="4"/>
  <c r="AC9" i="4"/>
  <c r="AC8" i="4"/>
  <c r="L70" i="4"/>
  <c r="H19" i="4"/>
  <c r="AD19" i="4"/>
</calcChain>
</file>

<file path=xl/sharedStrings.xml><?xml version="1.0" encoding="utf-8"?>
<sst xmlns="http://schemas.openxmlformats.org/spreadsheetml/2006/main" count="490" uniqueCount="231">
  <si>
    <t>क्र.स.</t>
  </si>
  <si>
    <t>कार्यक्रम / क्रियाकलाप</t>
  </si>
  <si>
    <t>खर्च शीर्षक</t>
  </si>
  <si>
    <t>इकाई</t>
  </si>
  <si>
    <t>बार्षिक लक्ष्य</t>
  </si>
  <si>
    <t>कैफियत</t>
  </si>
  <si>
    <t>परिमाण</t>
  </si>
  <si>
    <t>भार</t>
  </si>
  <si>
    <t>अ) पूँजीगत खर्च अन्तर्गतका कार्यक्रमहरु</t>
  </si>
  <si>
    <t>११.३.७.१४३४</t>
  </si>
  <si>
    <t>Color Printer खरिद</t>
  </si>
  <si>
    <t>वटा</t>
  </si>
  <si>
    <t>  </t>
  </si>
  <si>
    <t>११.३.७.१४३६</t>
  </si>
  <si>
    <t>आन्तरिक क्वारेन्टाइन चेकपोष्टहरुमा ढुवानी साधनहरुको २४ घण्टा निगरानी राख्ने CCTV Camera (Night Vision/360 rotate)</t>
  </si>
  <si>
    <t>संख्या</t>
  </si>
  <si>
    <t>११.३.७.१४६३</t>
  </si>
  <si>
    <t>पानी तान्ने मोटर खरिद</t>
  </si>
  <si>
    <t>११.३.२२.१४</t>
  </si>
  <si>
    <t>Vaccum cleaner</t>
  </si>
  <si>
    <t>११.३.२२.७०१</t>
  </si>
  <si>
    <t>Desktop कम्प्यूटर सेट खरिद</t>
  </si>
  <si>
    <t>११.६.१३.३०६</t>
  </si>
  <si>
    <t>Revolving chair for office</t>
  </si>
  <si>
    <t>११.६.१५.३७</t>
  </si>
  <si>
    <t>कार्यालयको वेवसाइट व्यवस्थापन सुधार</t>
  </si>
  <si>
    <t>पटक</t>
  </si>
  <si>
    <t>११.४.२२.१०१५</t>
  </si>
  <si>
    <t>Water filter system जडान गर्ने</t>
  </si>
  <si>
    <t>११.५.४२.२००</t>
  </si>
  <si>
    <t>तातोपानी चेकपोष्टको कोठा पार्टिसन गर्ने</t>
  </si>
  <si>
    <t>११.५.४२.२०१</t>
  </si>
  <si>
    <t>कार्यालयको पुरानो भवनको शौचालय र छत सिपेज मर्मत तथा रङ्गरोगन, Wiring, Pipeline मर्मत, अन्य मर्मत सुधार</t>
  </si>
  <si>
    <t>क) पूँजीगत खर्च कार्यक्रमको जम्मा:</t>
  </si>
  <si>
    <t>आ) चालु खर्च अन्तर्गतका कार्यक्रमहरु</t>
  </si>
  <si>
    <t>१.१.१.४</t>
  </si>
  <si>
    <t>रा.प. द्वितीय</t>
  </si>
  <si>
    <t>जना</t>
  </si>
  <si>
    <t>१.१.१.५</t>
  </si>
  <si>
    <t>रा.प. तृतीय</t>
  </si>
  <si>
    <t>१.१.१.६</t>
  </si>
  <si>
    <t>रा.प.अनं. प्रथम</t>
  </si>
  <si>
    <t>१.१.१.७</t>
  </si>
  <si>
    <t>रा.प.अनं.द्वितीय</t>
  </si>
  <si>
    <t>१.१.१.२५</t>
  </si>
  <si>
    <t>ह.स.चा. पाँचौं स्तर</t>
  </si>
  <si>
    <t>१.१.१.३०</t>
  </si>
  <si>
    <t>का. स. पाँचौं स्तर</t>
  </si>
  <si>
    <t>१.३.१.१</t>
  </si>
  <si>
    <t>निजामती कर्मचारीहरुको पोशाक खर्च</t>
  </si>
  <si>
    <t>१.२.१.४</t>
  </si>
  <si>
    <t>सदरमुकामबाट ६ कोष र सो भन्दा बाहिर (ख वर्ग)</t>
  </si>
  <si>
    <t>केन्द्र,जिल्ला</t>
  </si>
  <si>
    <t>१.२.१.६</t>
  </si>
  <si>
    <t>सदरमुकामबाट ६ कोष र सो भन्दा बाहिर (ग वर्ग)</t>
  </si>
  <si>
    <t>१.२.२.१</t>
  </si>
  <si>
    <t>स्थायी कर्मचारीको महंगी भत्ता</t>
  </si>
  <si>
    <t>१.२.८.१</t>
  </si>
  <si>
    <t>प्रसुती स्याहार भत्ता</t>
  </si>
  <si>
    <t>१.२.९.३५</t>
  </si>
  <si>
    <t>लिलाम ठेक्कापट्टा मिनाहा सम्बन्धी बैठक भत्ता</t>
  </si>
  <si>
    <t>१.२.१०.१</t>
  </si>
  <si>
    <t>पाले पहरा भत्ता</t>
  </si>
  <si>
    <t>१.६.२.१</t>
  </si>
  <si>
    <t>योगदानमा आधारित निबृतिभरण उपदान कोष</t>
  </si>
  <si>
    <t>१.६.४.१</t>
  </si>
  <si>
    <t>कर्मचारीको योगदानमा आधारित वीमा कोष खर्च</t>
  </si>
  <si>
    <t>२.१.१.१</t>
  </si>
  <si>
    <t>धाराको महसुल</t>
  </si>
  <si>
    <t>२.१.२.१</t>
  </si>
  <si>
    <t>बिद्युत महशुल</t>
  </si>
  <si>
    <t>२.१.३.१</t>
  </si>
  <si>
    <t>जारको पिउने पानी</t>
  </si>
  <si>
    <t>जार</t>
  </si>
  <si>
    <t>२.१.६.१</t>
  </si>
  <si>
    <t>टेलिफोन महसुल</t>
  </si>
  <si>
    <t>महिना</t>
  </si>
  <si>
    <t>२.१.७.५७</t>
  </si>
  <si>
    <t>कार्यालय तथा चेकपोष्टहरुमा इन्टरनेट जडान तथा नविकरण</t>
  </si>
  <si>
    <t>२.१.८.१०</t>
  </si>
  <si>
    <t>सुचना अधिकारीलाइ मासिक टेलिफोन खर्च</t>
  </si>
  <si>
    <t>२.२.२.२</t>
  </si>
  <si>
    <t>पेट्रोल- दुई पाङ्ग्रे</t>
  </si>
  <si>
    <t>लीटर</t>
  </si>
  <si>
    <t>२.२.२.३६</t>
  </si>
  <si>
    <t>चार पाङ्ग्रे सवारी साधनको लागि डिजल</t>
  </si>
  <si>
    <t>२.२.२.५६</t>
  </si>
  <si>
    <t>अनुगमनमा प्रयोग हुने गाडीको इन्धन</t>
  </si>
  <si>
    <t>२.२.२.१०५</t>
  </si>
  <si>
    <t>मोबिल २ पाङ्ग्रे साधनका लागि</t>
  </si>
  <si>
    <t>२.२.२.१०६</t>
  </si>
  <si>
    <t>मोबिल ४ पाङ्ग्रे साधनका लागि</t>
  </si>
  <si>
    <t>२.२.२.२५१</t>
  </si>
  <si>
    <t>चाडपर्व लक्षित पशु क्वारेन्टाइन सम्बन्धी चेतनामुलक कार्यक्रमकाे लागि इन्धन (प्रचारपसार सामग्री प्रकाशनऽ वितरण)</t>
  </si>
  <si>
    <t>२.२.२.४७५</t>
  </si>
  <si>
    <t>अबैध रुपमा पशुपन्छीहरुको पैठारी नियन्त्रण कार्यदल परिचालन काे लागि ईन्धन</t>
  </si>
  <si>
    <t>२.२.२.४७७</t>
  </si>
  <si>
    <t>आकस्मिक क्वारेन्टाइन अनुगमन</t>
  </si>
  <si>
    <t>२.३.१.२</t>
  </si>
  <si>
    <t>हलुका सवारी साधन मर्मत खर्च</t>
  </si>
  <si>
    <t>२.३.१.३</t>
  </si>
  <si>
    <t>दुई पाङ्ग्रे सवारी साधन मर्मत खर्च</t>
  </si>
  <si>
    <t>२.३.१.१९</t>
  </si>
  <si>
    <t>गाडीको टायर खारिद</t>
  </si>
  <si>
    <t>२.९.२.१६</t>
  </si>
  <si>
    <t>सवारी साधन बिमा र नविकरण</t>
  </si>
  <si>
    <t>२.३.२.५</t>
  </si>
  <si>
    <t>अन्य मेशीनरी ‍‌‌औजार मर्मत</t>
  </si>
  <si>
    <t>२.३.२.२२</t>
  </si>
  <si>
    <t>फ्रिज मर्मत</t>
  </si>
  <si>
    <t>पटक/संख्या</t>
  </si>
  <si>
    <t>२.३.२.२९२</t>
  </si>
  <si>
    <t>कम्प्यूटर /ल्यापटपको SSD ram upgrade गर्ने तथा कम्प्यूटर ल्यापटप, फ्याक्स, फोटोकपी, प्रिन्टर, टेलीफोन मर्मत खर्च</t>
  </si>
  <si>
    <t>२.३.१३.३३</t>
  </si>
  <si>
    <t>कार्यालयमा रहेका बगैंचा व्यवस्थापना तथा सञ्चालन खर्च</t>
  </si>
  <si>
    <t>२.४.१.२११</t>
  </si>
  <si>
    <t>विभिन्न प्रिन्टर कार्टेज/ टोनर</t>
  </si>
  <si>
    <t>२.४.१.२५८</t>
  </si>
  <si>
    <t>कार्यालय तथा पाँच चेकपोष्टका लागि आवश्यक मसलन्द खरिद</t>
  </si>
  <si>
    <t>२.४.४.११</t>
  </si>
  <si>
    <t>पत्रपत्रिका तथा पुस्तक खरिद</t>
  </si>
  <si>
    <t>२.२.३.१०५</t>
  </si>
  <si>
    <t>कार्यालय तथा चेकपोष्ट प्रयोजनार्थ ग्याँस सिलिण्डर भर्ने आदी</t>
  </si>
  <si>
    <t>२.४.१३.१</t>
  </si>
  <si>
    <t>कार्यालयमा दैनिक पत्र पत्रिका तथा कृषि सम्बन्धि पत्रिका ग्राहक</t>
  </si>
  <si>
    <t>२.४.१४.२</t>
  </si>
  <si>
    <t>पत्रपत्रिका, रेडियोमा विज्ञापन तथा सूचना प्रकाशन</t>
  </si>
  <si>
    <t>२.५.७.३</t>
  </si>
  <si>
    <t>कार्यालय सहयोगी सेवा करारमा लिने</t>
  </si>
  <si>
    <t>२.५.७.५</t>
  </si>
  <si>
    <t>सेवा करारका कर्मचारीलाई पोशाक खर्च</t>
  </si>
  <si>
    <t>२.५.७.१५</t>
  </si>
  <si>
    <t>सवारी चालक करारमा लिने</t>
  </si>
  <si>
    <t>२.५.७.२७९</t>
  </si>
  <si>
    <t>अस्थायी पशु क्वारेन्टाइन चेकपोष्ट रसुवागढी रसुवा र नागढुंगा काठमाडौँको लागि कार्यालय सहयोगी करारमा लिने</t>
  </si>
  <si>
    <t>२.५.७.३८१</t>
  </si>
  <si>
    <t>कार्यालयको ट्वाइलेट बाथरुम सफा गर्नको लागि करार (स्विपर)</t>
  </si>
  <si>
    <t>२.५.८.२०७</t>
  </si>
  <si>
    <t>बगैचा व्यवस्थापन सेवा करार (माली)</t>
  </si>
  <si>
    <t>२.७.१८.२१४७</t>
  </si>
  <si>
    <t>नमूना संकलन तथा प्रेषण</t>
  </si>
  <si>
    <t>२.७.२५.१०३</t>
  </si>
  <si>
    <t>क्वारेन्टाइन जाँच</t>
  </si>
  <si>
    <t>२.७.२५.१०४</t>
  </si>
  <si>
    <t>स्वास्थ्य परिक्षण तथा दरपिट</t>
  </si>
  <si>
    <t>२.७.२५.११२</t>
  </si>
  <si>
    <t>कर्मचारीहरुलाइ लजिस्टक सर्पोट (एप्रोन, मास्क,गमबुट, ब्याग, पन्जा, लगायत अन्य सामाग्री)</t>
  </si>
  <si>
    <t>२.७.२५.१२१</t>
  </si>
  <si>
    <t>अबैध समातिएका पशु, पशुजन्य पदार्थ नष्ट गर्ने</t>
  </si>
  <si>
    <t>२.७.२५.१२२</t>
  </si>
  <si>
    <t>अबैध पैठारी नियन्त्रण कार्यदल परिचालन (तातोपानी/रामनगर/काठमाण्डौ )</t>
  </si>
  <si>
    <t>२.७.२५.१३४२</t>
  </si>
  <si>
    <t>कर्मचारीहरुकाे स्वास्थय परिक्षण वा जाेखिम वहन विमा कार्यक्रम</t>
  </si>
  <si>
    <t>२.७.२५.१३४७</t>
  </si>
  <si>
    <t>नाकाहरुमा चाडवर्व लक्षित पशुपन्छी बजारमा पशुपन्छी स्वास्थ्य परिक्षणा तथा अन्य व्यवस्थापन (Tent, Medicine, Appron PP set, Mask, Gloves,etc)</t>
  </si>
  <si>
    <t>२.७.२५.१६१८</t>
  </si>
  <si>
    <t>अन्तर्रााष्ट्रय नाका चेकपोष्टहरु (त्रि.अ.वि./तातोपानी/रसुवागढी) को बाटो भएर आयातित पशुपन्छीहरुकाे फार्महरुमा अनफार्म क्वारेन्टाइन निरिक्षण तथा रिपोर्टिङ्ग कार्यक्रम</t>
  </si>
  <si>
    <t>२.७.२५.१६२०</t>
  </si>
  <si>
    <t>पशु क्वारेन्टाइन सम्बन्धि अन्तर कार्यालय तथा चेकपोष्टमा नविनतम अनुभव तथा प्रविधि साटासाट कार्यक्रम ।</t>
  </si>
  <si>
    <t>२.७.२५.१८१६</t>
  </si>
  <si>
    <t>निसंक्रमणको लागि औषधि खरिद</t>
  </si>
  <si>
    <t>२.७.२५.१८१५</t>
  </si>
  <si>
    <t>चेकपोष्ट भएर पशुपन्छी र पशुजन्य पदार्थ ओसारपसार गर्ने गाडीको निसंक्रमण गर्ने</t>
  </si>
  <si>
    <t>२.७.२५.१८१७</t>
  </si>
  <si>
    <t>WTO/SPS सम्बन्धि सरोकारवालासँग अन्तरक्रिया कार्याक्रम</t>
  </si>
  <si>
    <t>२.७.२५.१८१९</t>
  </si>
  <si>
    <t>विभिन्न नाकाहरुबाट आयातित संकास्पद पशुपन्छीको नमुनाको Rapid Test गर्ने (PPR, Formalin, HPAI, FMD)</t>
  </si>
  <si>
    <t>२.७.२५.१८१८</t>
  </si>
  <si>
    <t>चेकपोष्टहरुमा सुरक्षाकर्मी लगायत सरोकारवालासँग अन्तरक्रिया कार्याक्रम (तातोपानी, रामनगर, त्रि.अ.वि, नागढुङ्गा, रसुवागडी)</t>
  </si>
  <si>
    <t>२.७.२५.१८२०</t>
  </si>
  <si>
    <t>बार्षिक क्वारेन्टाइन बुलेटिन प्रकाशन</t>
  </si>
  <si>
    <t>२.७.२५.१८५५</t>
  </si>
  <si>
    <t>क्वारेन्टाइन सम्बन्धी चेतनामुलक प्रचारपसार सामाग्री (पमप्लेट, लिफलेट, टिसर्ट, क्याप आदी) तयार गरि वितरण एवं प्रचारपसार गर्ने, )</t>
  </si>
  <si>
    <t>२.८.१.८५४</t>
  </si>
  <si>
    <t>उपत्यका भित्रिने विभिन्न नाकाहरुमा गई पशुपन्छीहरुको ओसारपसारको अवस्था बारे स्थलगत नाका अनुगमन कार्य गर्न ।</t>
  </si>
  <si>
    <t>२.८.१.८५६</t>
  </si>
  <si>
    <t>यस कार्यालयको कार्यक्षेत्र भित्रका विभिन्न नाकाहरुबाट अबैध रुपमा ओसारपसार भई रहेका पशुपन्छी, पशुजन्य पदार्थ तथा पशु उत्पादन सामाग्रीहरुको आकस्मिक अनुगमन निरिक्षण ।</t>
  </si>
  <si>
    <t>२.८.१.८५८</t>
  </si>
  <si>
    <t>यस कार्यालयको कार्यक्षेत्र भित्रका पशु क्वारेन्टाइन चेकपोष्टहरुको अनुगमन (५ वटा चेकपोष्टहरु)</t>
  </si>
  <si>
    <t>२.८.१.८६०</t>
  </si>
  <si>
    <t>चाडपर्वको समयमा विभिन्न नाकाहरुबाट क्वारेन्टाइनको बाटो छलेर काठमाडौँ उपत्यका भित्रिने पशुपन्छी, पशुजन्य पदार्थ तथा पशु उत्पादन सामाग्रीहरुको चेकजाँच कार्यक्रम</t>
  </si>
  <si>
    <t>२.८.२.३</t>
  </si>
  <si>
    <t>सरुवा भ्रमण</t>
  </si>
  <si>
    <t>२.८.२.१२</t>
  </si>
  <si>
    <t>२.९.६.१११</t>
  </si>
  <si>
    <t>२.९.९.१६</t>
  </si>
  <si>
    <t>कार्यालयमा भैपरी आउने कार्यका लागि खर्च(अन्य विविध खर्च</t>
  </si>
  <si>
    <t>२.९.९.१९९</t>
  </si>
  <si>
    <t>त्रि.अ.वि., नागढुङ्गा र रामनगर चेकपोष्टहरुमा अतिरिक्त समयमा काम गर्दाको लागि खाजा खर्च</t>
  </si>
  <si>
    <t>८.१.३.१८</t>
  </si>
  <si>
    <t>कार्यालयको घरभाँडा (चेकपोष्ठ संचालनका लागि)</t>
  </si>
  <si>
    <t>ख) चालु खर्च कार्यक्रमको जम्मा:</t>
  </si>
  <si>
    <t>कुल जम्मा खर्च</t>
  </si>
  <si>
    <t>तयार गर्नेको नाम ,पद र दस्तखत :</t>
  </si>
  <si>
    <t>मिति :</t>
  </si>
  <si>
    <t>श्रावण</t>
  </si>
  <si>
    <t>भाद्र</t>
  </si>
  <si>
    <t>असोज</t>
  </si>
  <si>
    <t>कार्तिक</t>
  </si>
  <si>
    <t>मंसिर</t>
  </si>
  <si>
    <t>पौष</t>
  </si>
  <si>
    <t>माघ</t>
  </si>
  <si>
    <t>फाल्गुन</t>
  </si>
  <si>
    <t xml:space="preserve">चैत्र </t>
  </si>
  <si>
    <t>बैशाख</t>
  </si>
  <si>
    <t>जेष्ठ</t>
  </si>
  <si>
    <t>असार</t>
  </si>
  <si>
    <t>पहिलो त्रैमासिक प्रगति</t>
  </si>
  <si>
    <t>दोस्रो त्रैमासिक  प्रगति</t>
  </si>
  <si>
    <t>तेस्रो त्रैमासिक  प्रगति</t>
  </si>
  <si>
    <t>चौथो त्रैमासिक  प्रगति</t>
  </si>
  <si>
    <t>sfof{no k|d'vsf] b:tvt</t>
  </si>
  <si>
    <t>मिति</t>
  </si>
  <si>
    <t>o</t>
  </si>
  <si>
    <t>वजेट</t>
  </si>
  <si>
    <t xml:space="preserve">पशु क्वारेन्टाइन कार्यालय तथा चेकपोष्टहरु तातोपानी, त्रि.अ.बि., नागढुंङ्गा, रामनगर रसुवागढी को लागि चियापान खर्च । </t>
  </si>
  <si>
    <t>ते.त्रैमासिक जम्मा</t>
  </si>
  <si>
    <t>बार्षिक प्रगति</t>
  </si>
  <si>
    <t xml:space="preserve">   पशु सेवा विभाग पशु क्वारेन्टाइन कार्यालय काठमाण्डौ</t>
  </si>
  <si>
    <t>रुजु गर्ने</t>
  </si>
  <si>
    <t>प्र.त्रैमासिक जम्मा</t>
  </si>
  <si>
    <t>दोस्रो त्रैमासिक  लक्ष्य</t>
  </si>
  <si>
    <t>तेस्रो त्रैमासिक  लक्ष्य</t>
  </si>
  <si>
    <t>चौथो त्रैमासिक  लक्ष्य</t>
  </si>
  <si>
    <t>पहिलो त्रैमासिक  लक्ष्य</t>
  </si>
  <si>
    <t>दो..त्रैमासिकजम्मा</t>
  </si>
  <si>
    <t xml:space="preserve"> चौ.चौ.जम्मा</t>
  </si>
  <si>
    <t xml:space="preserve">                                              </t>
  </si>
  <si>
    <t>आन्तरिक भ्रमण भत्ता (कार्यक्रम सञ्चालन, गोष्ठी तथा सेमीनारमा जाँदा)</t>
  </si>
  <si>
    <r>
      <t xml:space="preserve">                                           पशु सेवा विभाग पशु क्वारेन्टाइन कार्यालय काठमाण्डौ  २०८१।०८२ </t>
    </r>
    <r>
      <rPr>
        <b/>
        <sz val="11"/>
        <color rgb="FFFF0000"/>
        <rFont val="Kalimati"/>
        <charset val="1"/>
      </rPr>
      <t>अषाढ महिना तथा बार्षिक  प्रगति विवरण</t>
    </r>
  </si>
  <si>
    <t>नौ . प्रगति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</si>
</sst>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00439]0"/>
    <numFmt numFmtId="165" formatCode="[$-4000439]0.#"/>
    <numFmt numFmtId="166" formatCode="[$-4000439]0.##"/>
    <numFmt numFmtId="167" formatCode="[$-4000439]0.###"/>
    <numFmt numFmtId="168" formatCode="[$-4000439]0.00"/>
  </numFmts>
  <fonts count="6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PCS NEPALI"/>
      <family val="5"/>
    </font>
    <font>
      <b/>
      <sz val="12"/>
      <color rgb="FF000000"/>
      <name val="PCS NEPALI"/>
      <family val="5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12"/>
      <color rgb="FF000000"/>
      <name val="PCS NEPALI"/>
      <family val="5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0"/>
      <name val="PCS NEPALI"/>
      <family val="5"/>
    </font>
    <font>
      <sz val="11"/>
      <name val="Kalimati"/>
      <charset val="1"/>
    </font>
    <font>
      <b/>
      <sz val="11"/>
      <name val="Kalimati"/>
      <charset val="1"/>
    </font>
    <font>
      <sz val="12"/>
      <color rgb="FFFF0000"/>
      <name val="Calibri"/>
      <family val="2"/>
      <scheme val="minor"/>
    </font>
    <font>
      <b/>
      <sz val="10"/>
      <name val="Kalimati"/>
      <charset val="1"/>
    </font>
    <font>
      <b/>
      <sz val="11"/>
      <color rgb="FF000000"/>
      <name val="PCS NEPALI"/>
      <family val="5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Kalimati"/>
      <charset val="1"/>
    </font>
    <font>
      <sz val="11"/>
      <color theme="1"/>
      <name val="PCS NEPALI"/>
      <family val="5"/>
    </font>
    <font>
      <sz val="12"/>
      <color theme="1"/>
      <name val="PCS NEPALI"/>
      <family val="5"/>
    </font>
    <font>
      <sz val="8"/>
      <color theme="1"/>
      <name val="Calibri"/>
      <family val="2"/>
      <scheme val="minor"/>
    </font>
    <font>
      <b/>
      <sz val="11"/>
      <color rgb="FFFF0000"/>
      <name val="Kalimati"/>
      <charset val="1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PCS NEPALI"/>
      <family val="5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Kalimati"/>
      <charset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</cellStyleXfs>
  <cellXfs count="374">
    <xf numFmtId="0" fontId="0" fillId="0" borderId="0" xfId="0"/>
    <xf numFmtId="0" fontId="24" fillId="0" borderId="0" xfId="0" applyFont="1"/>
    <xf numFmtId="0" fontId="26" fillId="0" borderId="13" xfId="0" applyFont="1" applyBorder="1" applyAlignment="1">
      <alignment wrapText="1"/>
    </xf>
    <xf numFmtId="0" fontId="26" fillId="0" borderId="0" xfId="0" applyFont="1"/>
    <xf numFmtId="0" fontId="0" fillId="33" borderId="0" xfId="0" applyFill="1"/>
    <xf numFmtId="165" fontId="33" fillId="33" borderId="13" xfId="0" applyNumberFormat="1" applyFont="1" applyFill="1" applyBorder="1" applyAlignment="1">
      <alignment horizontal="center" wrapText="1"/>
    </xf>
    <xf numFmtId="164" fontId="33" fillId="33" borderId="13" xfId="0" applyNumberFormat="1" applyFont="1" applyFill="1" applyBorder="1" applyAlignment="1">
      <alignment horizontal="center" wrapText="1"/>
    </xf>
    <xf numFmtId="165" fontId="33" fillId="33" borderId="18" xfId="0" applyNumberFormat="1" applyFont="1" applyFill="1" applyBorder="1" applyAlignment="1">
      <alignment horizontal="center" wrapText="1"/>
    </xf>
    <xf numFmtId="0" fontId="32" fillId="33" borderId="17" xfId="0" applyFont="1" applyFill="1" applyBorder="1" applyAlignment="1">
      <alignment horizontal="center" wrapText="1"/>
    </xf>
    <xf numFmtId="166" fontId="33" fillId="33" borderId="13" xfId="0" applyNumberFormat="1" applyFont="1" applyFill="1" applyBorder="1" applyAlignment="1">
      <alignment horizontal="center" wrapText="1"/>
    </xf>
    <xf numFmtId="0" fontId="3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3" fillId="33" borderId="0" xfId="0" applyFont="1" applyFill="1" applyAlignment="1">
      <alignment horizontal="center"/>
    </xf>
    <xf numFmtId="0" fontId="34" fillId="33" borderId="17" xfId="0" applyFont="1" applyFill="1" applyBorder="1" applyAlignment="1">
      <alignment horizontal="center" wrapText="1"/>
    </xf>
    <xf numFmtId="164" fontId="34" fillId="33" borderId="13" xfId="0" applyNumberFormat="1" applyFont="1" applyFill="1" applyBorder="1" applyAlignment="1">
      <alignment horizontal="center" wrapText="1"/>
    </xf>
    <xf numFmtId="164" fontId="34" fillId="33" borderId="18" xfId="0" applyNumberFormat="1" applyFont="1" applyFill="1" applyBorder="1" applyAlignment="1">
      <alignment horizontal="center" wrapText="1"/>
    </xf>
    <xf numFmtId="0" fontId="34" fillId="33" borderId="0" xfId="0" applyFont="1" applyFill="1" applyAlignment="1">
      <alignment horizontal="center"/>
    </xf>
    <xf numFmtId="166" fontId="33" fillId="33" borderId="13" xfId="0" applyNumberFormat="1" applyFont="1" applyFill="1" applyBorder="1" applyAlignment="1">
      <alignment horizontal="center" vertical="center" wrapText="1"/>
    </xf>
    <xf numFmtId="164" fontId="34" fillId="33" borderId="13" xfId="0" applyNumberFormat="1" applyFont="1" applyFill="1" applyBorder="1" applyAlignment="1">
      <alignment horizontal="center" vertical="center" wrapText="1"/>
    </xf>
    <xf numFmtId="165" fontId="33" fillId="33" borderId="13" xfId="0" applyNumberFormat="1" applyFont="1" applyFill="1" applyBorder="1" applyAlignment="1">
      <alignment horizontal="center" vertical="center" wrapText="1"/>
    </xf>
    <xf numFmtId="164" fontId="33" fillId="33" borderId="13" xfId="0" applyNumberFormat="1" applyFont="1" applyFill="1" applyBorder="1" applyAlignment="1">
      <alignment horizontal="center" vertical="center" wrapText="1"/>
    </xf>
    <xf numFmtId="166" fontId="34" fillId="33" borderId="13" xfId="0" applyNumberFormat="1" applyFont="1" applyFill="1" applyBorder="1" applyAlignment="1">
      <alignment horizontal="center" vertical="center" wrapText="1"/>
    </xf>
    <xf numFmtId="165" fontId="34" fillId="33" borderId="13" xfId="0" applyNumberFormat="1" applyFont="1" applyFill="1" applyBorder="1" applyAlignment="1">
      <alignment horizontal="center" vertical="center" wrapText="1"/>
    </xf>
    <xf numFmtId="164" fontId="34" fillId="33" borderId="17" xfId="0" applyNumberFormat="1" applyFont="1" applyFill="1" applyBorder="1" applyAlignment="1">
      <alignment horizontal="center" wrapText="1"/>
    </xf>
    <xf numFmtId="0" fontId="3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7" fillId="33" borderId="0" xfId="0" applyFont="1" applyFill="1"/>
    <xf numFmtId="0" fontId="17" fillId="33" borderId="0" xfId="0" applyFont="1" applyFill="1" applyAlignment="1">
      <alignment horizontal="center"/>
    </xf>
    <xf numFmtId="164" fontId="34" fillId="33" borderId="18" xfId="0" applyNumberFormat="1" applyFont="1" applyFill="1" applyBorder="1" applyAlignment="1">
      <alignment horizontal="center" vertical="center" wrapText="1"/>
    </xf>
    <xf numFmtId="164" fontId="34" fillId="33" borderId="17" xfId="0" applyNumberFormat="1" applyFont="1" applyFill="1" applyBorder="1" applyAlignment="1">
      <alignment horizontal="center" vertical="center" wrapText="1"/>
    </xf>
    <xf numFmtId="168" fontId="22" fillId="0" borderId="17" xfId="0" applyNumberFormat="1" applyFont="1" applyBorder="1" applyAlignment="1">
      <alignment horizontal="center" vertical="center" wrapText="1"/>
    </xf>
    <xf numFmtId="0" fontId="40" fillId="34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42" fillId="33" borderId="0" xfId="0" applyFont="1" applyFill="1" applyAlignment="1">
      <alignment horizontal="center"/>
    </xf>
    <xf numFmtId="164" fontId="24" fillId="0" borderId="17" xfId="0" applyNumberFormat="1" applyFont="1" applyBorder="1" applyAlignment="1">
      <alignment horizontal="center"/>
    </xf>
    <xf numFmtId="165" fontId="33" fillId="33" borderId="0" xfId="0" applyNumberFormat="1" applyFont="1" applyFill="1" applyAlignment="1">
      <alignment horizontal="center" vertical="center" wrapText="1"/>
    </xf>
    <xf numFmtId="165" fontId="33" fillId="33" borderId="21" xfId="0" applyNumberFormat="1" applyFont="1" applyFill="1" applyBorder="1" applyAlignment="1">
      <alignment horizontal="center" vertical="center" wrapText="1"/>
    </xf>
    <xf numFmtId="165" fontId="33" fillId="33" borderId="21" xfId="0" applyNumberFormat="1" applyFont="1" applyFill="1" applyBorder="1" applyAlignment="1">
      <alignment horizontal="center" wrapText="1"/>
    </xf>
    <xf numFmtId="164" fontId="33" fillId="33" borderId="21" xfId="0" applyNumberFormat="1" applyFont="1" applyFill="1" applyBorder="1" applyAlignment="1">
      <alignment horizontal="center" wrapText="1"/>
    </xf>
    <xf numFmtId="164" fontId="34" fillId="33" borderId="25" xfId="0" applyNumberFormat="1" applyFont="1" applyFill="1" applyBorder="1" applyAlignment="1">
      <alignment horizontal="center" vertical="center" wrapText="1"/>
    </xf>
    <xf numFmtId="164" fontId="34" fillId="33" borderId="25" xfId="0" applyNumberFormat="1" applyFont="1" applyFill="1" applyBorder="1" applyAlignment="1">
      <alignment horizontal="center" wrapText="1"/>
    </xf>
    <xf numFmtId="164" fontId="33" fillId="33" borderId="24" xfId="0" applyNumberFormat="1" applyFont="1" applyFill="1" applyBorder="1" applyAlignment="1">
      <alignment horizontal="center" wrapText="1"/>
    </xf>
    <xf numFmtId="164" fontId="34" fillId="33" borderId="22" xfId="0" applyNumberFormat="1" applyFont="1" applyFill="1" applyBorder="1" applyAlignment="1">
      <alignment horizontal="center" wrapText="1"/>
    </xf>
    <xf numFmtId="164" fontId="34" fillId="33" borderId="20" xfId="0" applyNumberFormat="1" applyFont="1" applyFill="1" applyBorder="1" applyAlignment="1">
      <alignment horizontal="center" wrapText="1"/>
    </xf>
    <xf numFmtId="0" fontId="31" fillId="33" borderId="0" xfId="0" applyFont="1" applyFill="1" applyAlignment="1">
      <alignment horizontal="center"/>
    </xf>
    <xf numFmtId="164" fontId="0" fillId="0" borderId="17" xfId="0" applyNumberFormat="1" applyBorder="1" applyAlignment="1">
      <alignment horizontal="center"/>
    </xf>
    <xf numFmtId="0" fontId="45" fillId="33" borderId="0" xfId="0" applyFont="1" applyFill="1" applyAlignment="1">
      <alignment horizontal="center"/>
    </xf>
    <xf numFmtId="0" fontId="37" fillId="33" borderId="0" xfId="0" applyFont="1" applyFill="1" applyAlignment="1">
      <alignment horizontal="center"/>
    </xf>
    <xf numFmtId="0" fontId="44" fillId="33" borderId="0" xfId="0" applyFont="1" applyFill="1" applyAlignment="1">
      <alignment horizontal="center"/>
    </xf>
    <xf numFmtId="0" fontId="44" fillId="34" borderId="0" xfId="0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38" fillId="33" borderId="0" xfId="0" applyFont="1" applyFill="1" applyAlignment="1">
      <alignment horizontal="center"/>
    </xf>
    <xf numFmtId="0" fontId="24" fillId="33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46" fillId="33" borderId="0" xfId="0" applyFont="1" applyFill="1" applyAlignment="1">
      <alignment horizontal="center" vertical="center" wrapText="1"/>
    </xf>
    <xf numFmtId="0" fontId="43" fillId="33" borderId="0" xfId="0" applyFont="1" applyFill="1" applyAlignment="1">
      <alignment horizontal="center" vertical="center" wrapText="1"/>
    </xf>
    <xf numFmtId="0" fontId="24" fillId="33" borderId="0" xfId="0" applyFont="1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27" fillId="0" borderId="28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165" fontId="22" fillId="0" borderId="26" xfId="0" applyNumberFormat="1" applyFont="1" applyBorder="1" applyAlignment="1">
      <alignment horizontal="center" vertical="center" wrapText="1"/>
    </xf>
    <xf numFmtId="0" fontId="35" fillId="33" borderId="26" xfId="0" applyFont="1" applyFill="1" applyBorder="1" applyAlignment="1">
      <alignment horizontal="center" wrapText="1"/>
    </xf>
    <xf numFmtId="0" fontId="33" fillId="33" borderId="27" xfId="0" applyFont="1" applyFill="1" applyBorder="1" applyAlignment="1">
      <alignment horizontal="center" wrapText="1"/>
    </xf>
    <xf numFmtId="0" fontId="34" fillId="33" borderId="23" xfId="0" applyFont="1" applyFill="1" applyBorder="1" applyAlignment="1">
      <alignment horizontal="center" wrapText="1"/>
    </xf>
    <xf numFmtId="0" fontId="34" fillId="33" borderId="26" xfId="0" applyFont="1" applyFill="1" applyBorder="1" applyAlignment="1">
      <alignment horizontal="center" wrapText="1"/>
    </xf>
    <xf numFmtId="0" fontId="31" fillId="0" borderId="26" xfId="0" applyFont="1" applyBorder="1" applyAlignment="1">
      <alignment horizontal="center" wrapText="1"/>
    </xf>
    <xf numFmtId="164" fontId="35" fillId="33" borderId="26" xfId="0" applyNumberFormat="1" applyFont="1" applyFill="1" applyBorder="1" applyAlignment="1">
      <alignment horizontal="center" wrapText="1"/>
    </xf>
    <xf numFmtId="164" fontId="39" fillId="33" borderId="26" xfId="0" applyNumberFormat="1" applyFont="1" applyFill="1" applyBorder="1" applyAlignment="1">
      <alignment wrapText="1"/>
    </xf>
    <xf numFmtId="0" fontId="0" fillId="0" borderId="23" xfId="0" applyBorder="1" applyAlignment="1">
      <alignment horizontal="center"/>
    </xf>
    <xf numFmtId="0" fontId="22" fillId="0" borderId="23" xfId="0" applyFont="1" applyBorder="1" applyAlignment="1">
      <alignment wrapText="1"/>
    </xf>
    <xf numFmtId="0" fontId="47" fillId="35" borderId="0" xfId="0" applyFont="1" applyFill="1"/>
    <xf numFmtId="0" fontId="47" fillId="35" borderId="0" xfId="0" applyFont="1" applyFill="1" applyAlignment="1">
      <alignment horizontal="center" vertical="center"/>
    </xf>
    <xf numFmtId="0" fontId="47" fillId="36" borderId="0" xfId="0" applyFont="1" applyFill="1" applyAlignment="1">
      <alignment horizontal="center" vertical="center"/>
    </xf>
    <xf numFmtId="0" fontId="38" fillId="33" borderId="26" xfId="0" applyFont="1" applyFill="1" applyBorder="1" applyAlignment="1">
      <alignment horizontal="center" wrapText="1"/>
    </xf>
    <xf numFmtId="166" fontId="33" fillId="33" borderId="18" xfId="0" applyNumberFormat="1" applyFont="1" applyFill="1" applyBorder="1" applyAlignment="1">
      <alignment horizontal="center" wrapText="1"/>
    </xf>
    <xf numFmtId="166" fontId="33" fillId="33" borderId="17" xfId="0" applyNumberFormat="1" applyFont="1" applyFill="1" applyBorder="1" applyAlignment="1">
      <alignment horizontal="center" wrapText="1"/>
    </xf>
    <xf numFmtId="164" fontId="34" fillId="0" borderId="13" xfId="0" applyNumberFormat="1" applyFont="1" applyBorder="1" applyAlignment="1">
      <alignment wrapText="1"/>
    </xf>
    <xf numFmtId="166" fontId="34" fillId="0" borderId="13" xfId="0" applyNumberFormat="1" applyFont="1" applyBorder="1" applyAlignment="1">
      <alignment wrapText="1"/>
    </xf>
    <xf numFmtId="165" fontId="34" fillId="0" borderId="13" xfId="0" applyNumberFormat="1" applyFont="1" applyBorder="1" applyAlignment="1">
      <alignment wrapText="1"/>
    </xf>
    <xf numFmtId="164" fontId="34" fillId="33" borderId="13" xfId="0" applyNumberFormat="1" applyFont="1" applyFill="1" applyBorder="1" applyAlignment="1">
      <alignment wrapText="1"/>
    </xf>
    <xf numFmtId="165" fontId="34" fillId="33" borderId="13" xfId="0" applyNumberFormat="1" applyFont="1" applyFill="1" applyBorder="1" applyAlignment="1">
      <alignment wrapText="1"/>
    </xf>
    <xf numFmtId="166" fontId="49" fillId="0" borderId="13" xfId="0" applyNumberFormat="1" applyFont="1" applyBorder="1" applyAlignment="1">
      <alignment wrapText="1"/>
    </xf>
    <xf numFmtId="168" fontId="22" fillId="0" borderId="21" xfId="0" applyNumberFormat="1" applyFont="1" applyBorder="1" applyAlignment="1">
      <alignment horizontal="center" vertical="center" wrapText="1"/>
    </xf>
    <xf numFmtId="164" fontId="22" fillId="0" borderId="23" xfId="0" applyNumberFormat="1" applyFont="1" applyBorder="1" applyAlignment="1">
      <alignment horizontal="center" vertical="center" wrapText="1"/>
    </xf>
    <xf numFmtId="0" fontId="48" fillId="35" borderId="0" xfId="0" applyFont="1" applyFill="1"/>
    <xf numFmtId="0" fontId="29" fillId="33" borderId="0" xfId="0" applyFont="1" applyFill="1"/>
    <xf numFmtId="0" fontId="39" fillId="33" borderId="17" xfId="0" applyFont="1" applyFill="1" applyBorder="1" applyAlignment="1">
      <alignment horizontal="center" wrapText="1"/>
    </xf>
    <xf numFmtId="167" fontId="34" fillId="0" borderId="13" xfId="0" applyNumberFormat="1" applyFont="1" applyBorder="1" applyAlignment="1">
      <alignment wrapText="1"/>
    </xf>
    <xf numFmtId="164" fontId="32" fillId="0" borderId="13" xfId="0" applyNumberFormat="1" applyFont="1" applyBorder="1" applyAlignment="1">
      <alignment wrapText="1"/>
    </xf>
    <xf numFmtId="166" fontId="33" fillId="0" borderId="13" xfId="0" applyNumberFormat="1" applyFont="1" applyBorder="1" applyAlignment="1">
      <alignment wrapText="1"/>
    </xf>
    <xf numFmtId="165" fontId="33" fillId="0" borderId="13" xfId="0" applyNumberFormat="1" applyFont="1" applyBorder="1" applyAlignment="1">
      <alignment wrapText="1"/>
    </xf>
    <xf numFmtId="168" fontId="23" fillId="0" borderId="21" xfId="0" applyNumberFormat="1" applyFont="1" applyBorder="1" applyAlignment="1">
      <alignment horizontal="center" vertical="center" wrapText="1"/>
    </xf>
    <xf numFmtId="164" fontId="21" fillId="0" borderId="17" xfId="0" applyNumberFormat="1" applyFont="1" applyBorder="1" applyAlignment="1">
      <alignment wrapText="1"/>
    </xf>
    <xf numFmtId="164" fontId="21" fillId="0" borderId="13" xfId="0" applyNumberFormat="1" applyFont="1" applyBorder="1" applyAlignment="1">
      <alignment wrapText="1"/>
    </xf>
    <xf numFmtId="164" fontId="21" fillId="33" borderId="13" xfId="0" applyNumberFormat="1" applyFont="1" applyFill="1" applyBorder="1" applyAlignment="1">
      <alignment wrapText="1"/>
    </xf>
    <xf numFmtId="0" fontId="48" fillId="36" borderId="0" xfId="0" applyFont="1" applyFill="1" applyAlignment="1">
      <alignment horizontal="center" vertical="center"/>
    </xf>
    <xf numFmtId="164" fontId="34" fillId="0" borderId="13" xfId="0" applyNumberFormat="1" applyFont="1" applyBorder="1" applyAlignment="1">
      <alignment horizontal="center" wrapText="1"/>
    </xf>
    <xf numFmtId="164" fontId="21" fillId="0" borderId="13" xfId="0" applyNumberFormat="1" applyFont="1" applyBorder="1" applyAlignment="1">
      <alignment horizontal="center" wrapText="1"/>
    </xf>
    <xf numFmtId="164" fontId="21" fillId="33" borderId="13" xfId="0" applyNumberFormat="1" applyFont="1" applyFill="1" applyBorder="1" applyAlignment="1">
      <alignment horizontal="center" wrapText="1"/>
    </xf>
    <xf numFmtId="0" fontId="48" fillId="35" borderId="0" xfId="0" applyFont="1" applyFill="1" applyAlignment="1">
      <alignment horizontal="center" vertical="center"/>
    </xf>
    <xf numFmtId="0" fontId="50" fillId="36" borderId="0" xfId="0" applyFont="1" applyFill="1" applyAlignment="1">
      <alignment horizontal="center" vertical="center"/>
    </xf>
    <xf numFmtId="166" fontId="34" fillId="33" borderId="13" xfId="0" applyNumberFormat="1" applyFont="1" applyFill="1" applyBorder="1" applyAlignment="1">
      <alignment wrapText="1"/>
    </xf>
    <xf numFmtId="0" fontId="30" fillId="33" borderId="0" xfId="0" applyFont="1" applyFill="1" applyAlignment="1">
      <alignment horizontal="center" vertical="center" wrapText="1"/>
    </xf>
    <xf numFmtId="0" fontId="51" fillId="33" borderId="0" xfId="0" applyFont="1" applyFill="1"/>
    <xf numFmtId="0" fontId="40" fillId="33" borderId="0" xfId="0" applyFont="1" applyFill="1" applyAlignment="1">
      <alignment horizontal="center"/>
    </xf>
    <xf numFmtId="166" fontId="34" fillId="0" borderId="13" xfId="0" applyNumberFormat="1" applyFont="1" applyBorder="1" applyAlignment="1">
      <alignment horizontal="center" wrapText="1"/>
    </xf>
    <xf numFmtId="165" fontId="34" fillId="0" borderId="13" xfId="0" applyNumberFormat="1" applyFont="1" applyBorder="1" applyAlignment="1">
      <alignment horizontal="center" wrapText="1"/>
    </xf>
    <xf numFmtId="165" fontId="34" fillId="33" borderId="13" xfId="0" applyNumberFormat="1" applyFont="1" applyFill="1" applyBorder="1" applyAlignment="1">
      <alignment horizontal="center" wrapText="1"/>
    </xf>
    <xf numFmtId="166" fontId="34" fillId="33" borderId="13" xfId="0" applyNumberFormat="1" applyFont="1" applyFill="1" applyBorder="1" applyAlignment="1">
      <alignment horizontal="center" wrapText="1"/>
    </xf>
    <xf numFmtId="164" fontId="52" fillId="33" borderId="13" xfId="0" applyNumberFormat="1" applyFont="1" applyFill="1" applyBorder="1" applyAlignment="1">
      <alignment horizontal="center" wrapText="1"/>
    </xf>
    <xf numFmtId="166" fontId="53" fillId="33" borderId="13" xfId="0" applyNumberFormat="1" applyFont="1" applyFill="1" applyBorder="1" applyAlignment="1">
      <alignment horizontal="center" wrapText="1"/>
    </xf>
    <xf numFmtId="165" fontId="53" fillId="33" borderId="13" xfId="0" applyNumberFormat="1" applyFont="1" applyFill="1" applyBorder="1" applyAlignment="1">
      <alignment horizontal="center" wrapText="1"/>
    </xf>
    <xf numFmtId="164" fontId="53" fillId="33" borderId="13" xfId="0" applyNumberFormat="1" applyFont="1" applyFill="1" applyBorder="1" applyAlignment="1">
      <alignment horizontal="center" wrapText="1"/>
    </xf>
    <xf numFmtId="0" fontId="54" fillId="36" borderId="0" xfId="0" applyFont="1" applyFill="1" applyAlignment="1">
      <alignment horizontal="center" vertical="center"/>
    </xf>
    <xf numFmtId="164" fontId="36" fillId="33" borderId="27" xfId="0" applyNumberFormat="1" applyFont="1" applyFill="1" applyBorder="1" applyAlignment="1">
      <alignment horizontal="center" wrapText="1"/>
    </xf>
    <xf numFmtId="0" fontId="36" fillId="33" borderId="0" xfId="0" applyFont="1" applyFill="1" applyAlignment="1">
      <alignment horizontal="center"/>
    </xf>
    <xf numFmtId="0" fontId="55" fillId="33" borderId="0" xfId="0" applyFont="1" applyFill="1"/>
    <xf numFmtId="0" fontId="56" fillId="33" borderId="0" xfId="0" applyFont="1" applyFill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/>
    </xf>
    <xf numFmtId="166" fontId="53" fillId="0" borderId="13" xfId="0" applyNumberFormat="1" applyFont="1" applyBorder="1" applyAlignment="1">
      <alignment horizontal="center" wrapText="1"/>
    </xf>
    <xf numFmtId="165" fontId="53" fillId="0" borderId="13" xfId="0" applyNumberFormat="1" applyFont="1" applyBorder="1" applyAlignment="1">
      <alignment horizontal="center" wrapText="1"/>
    </xf>
    <xf numFmtId="164" fontId="53" fillId="0" borderId="13" xfId="0" applyNumberFormat="1" applyFont="1" applyBorder="1" applyAlignment="1">
      <alignment horizontal="center" wrapText="1"/>
    </xf>
    <xf numFmtId="0" fontId="57" fillId="33" borderId="0" xfId="0" applyFont="1" applyFill="1" applyAlignment="1">
      <alignment horizontal="center"/>
    </xf>
    <xf numFmtId="0" fontId="2" fillId="33" borderId="0" xfId="0" applyFont="1" applyFill="1" applyAlignment="1">
      <alignment horizontal="center"/>
    </xf>
    <xf numFmtId="0" fontId="2" fillId="34" borderId="0" xfId="0" applyFont="1" applyFill="1" applyAlignment="1">
      <alignment horizontal="center"/>
    </xf>
    <xf numFmtId="0" fontId="23" fillId="0" borderId="26" xfId="0" applyFont="1" applyBorder="1" applyAlignment="1">
      <alignment wrapText="1"/>
    </xf>
    <xf numFmtId="0" fontId="24" fillId="33" borderId="23" xfId="0" applyFont="1" applyFill="1" applyBorder="1" applyAlignment="1">
      <alignment horizontal="center" wrapText="1"/>
    </xf>
    <xf numFmtId="164" fontId="0" fillId="0" borderId="17" xfId="0" applyNumberFormat="1" applyBorder="1" applyAlignment="1">
      <alignment horizontal="center" vertical="center" wrapText="1"/>
    </xf>
    <xf numFmtId="0" fontId="34" fillId="0" borderId="10" xfId="0" applyFont="1" applyBorder="1" applyAlignment="1">
      <alignment wrapText="1"/>
    </xf>
    <xf numFmtId="0" fontId="34" fillId="0" borderId="13" xfId="0" applyFont="1" applyBorder="1" applyAlignment="1">
      <alignment wrapText="1"/>
    </xf>
    <xf numFmtId="164" fontId="21" fillId="0" borderId="18" xfId="0" applyNumberFormat="1" applyFont="1" applyBorder="1" applyAlignment="1">
      <alignment horizontal="center" vertical="center" wrapText="1"/>
    </xf>
    <xf numFmtId="165" fontId="34" fillId="0" borderId="0" xfId="0" applyNumberFormat="1" applyFont="1" applyAlignment="1">
      <alignment horizontal="center" vertical="center" wrapText="1"/>
    </xf>
    <xf numFmtId="165" fontId="34" fillId="0" borderId="17" xfId="0" applyNumberFormat="1" applyFont="1" applyBorder="1" applyAlignment="1">
      <alignment horizontal="center" vertical="center" wrapText="1"/>
    </xf>
    <xf numFmtId="164" fontId="34" fillId="0" borderId="13" xfId="0" applyNumberFormat="1" applyFont="1" applyBorder="1" applyAlignment="1">
      <alignment horizontal="center" vertical="center" wrapText="1"/>
    </xf>
    <xf numFmtId="165" fontId="53" fillId="33" borderId="18" xfId="0" applyNumberFormat="1" applyFont="1" applyFill="1" applyBorder="1" applyAlignment="1">
      <alignment horizontal="center" vertical="center" wrapText="1"/>
    </xf>
    <xf numFmtId="165" fontId="32" fillId="33" borderId="17" xfId="0" applyNumberFormat="1" applyFont="1" applyFill="1" applyBorder="1" applyAlignment="1">
      <alignment horizontal="center" vertical="center" wrapText="1"/>
    </xf>
    <xf numFmtId="165" fontId="33" fillId="33" borderId="17" xfId="0" applyNumberFormat="1" applyFont="1" applyFill="1" applyBorder="1" applyAlignment="1">
      <alignment horizontal="center" vertical="center" wrapText="1"/>
    </xf>
    <xf numFmtId="164" fontId="32" fillId="0" borderId="0" xfId="0" applyNumberFormat="1" applyFont="1" applyAlignment="1">
      <alignment horizontal="center" vertical="center" wrapText="1"/>
    </xf>
    <xf numFmtId="164" fontId="32" fillId="33" borderId="17" xfId="0" applyNumberFormat="1" applyFont="1" applyFill="1" applyBorder="1" applyAlignment="1">
      <alignment horizontal="center" vertical="center" wrapText="1"/>
    </xf>
    <xf numFmtId="164" fontId="32" fillId="33" borderId="22" xfId="0" applyNumberFormat="1" applyFont="1" applyFill="1" applyBorder="1" applyAlignment="1">
      <alignment horizontal="center" vertical="center" wrapText="1"/>
    </xf>
    <xf numFmtId="164" fontId="53" fillId="33" borderId="22" xfId="0" applyNumberFormat="1" applyFont="1" applyFill="1" applyBorder="1" applyAlignment="1">
      <alignment horizontal="center" wrapText="1"/>
    </xf>
    <xf numFmtId="164" fontId="33" fillId="33" borderId="18" xfId="0" applyNumberFormat="1" applyFont="1" applyFill="1" applyBorder="1" applyAlignment="1">
      <alignment wrapText="1"/>
    </xf>
    <xf numFmtId="164" fontId="52" fillId="33" borderId="16" xfId="0" applyNumberFormat="1" applyFont="1" applyFill="1" applyBorder="1" applyAlignment="1">
      <alignment horizontal="center" wrapText="1"/>
    </xf>
    <xf numFmtId="164" fontId="34" fillId="0" borderId="17" xfId="0" applyNumberFormat="1" applyFont="1" applyBorder="1" applyAlignment="1">
      <alignment horizontal="center"/>
    </xf>
    <xf numFmtId="164" fontId="21" fillId="0" borderId="17" xfId="0" applyNumberFormat="1" applyFont="1" applyBorder="1" applyAlignment="1">
      <alignment horizontal="center"/>
    </xf>
    <xf numFmtId="164" fontId="53" fillId="0" borderId="17" xfId="0" applyNumberFormat="1" applyFont="1" applyBorder="1" applyAlignment="1">
      <alignment horizontal="center"/>
    </xf>
    <xf numFmtId="0" fontId="34" fillId="0" borderId="25" xfId="0" applyFont="1" applyBorder="1" applyAlignment="1">
      <alignment wrapText="1"/>
    </xf>
    <xf numFmtId="0" fontId="34" fillId="0" borderId="16" xfId="0" applyFont="1" applyBorder="1" applyAlignment="1">
      <alignment wrapText="1"/>
    </xf>
    <xf numFmtId="164" fontId="21" fillId="0" borderId="17" xfId="0" applyNumberFormat="1" applyFont="1" applyBorder="1" applyAlignment="1">
      <alignment horizontal="center" vertical="center" wrapText="1"/>
    </xf>
    <xf numFmtId="166" fontId="34" fillId="0" borderId="21" xfId="0" applyNumberFormat="1" applyFont="1" applyBorder="1" applyAlignment="1">
      <alignment horizontal="center" vertical="center" wrapText="1"/>
    </xf>
    <xf numFmtId="168" fontId="34" fillId="0" borderId="17" xfId="0" applyNumberFormat="1" applyFont="1" applyBorder="1" applyAlignment="1">
      <alignment horizontal="center" vertical="center" wrapText="1"/>
    </xf>
    <xf numFmtId="165" fontId="53" fillId="33" borderId="17" xfId="0" applyNumberFormat="1" applyFont="1" applyFill="1" applyBorder="1" applyAlignment="1">
      <alignment horizontal="center" vertical="center" wrapText="1"/>
    </xf>
    <xf numFmtId="164" fontId="32" fillId="0" borderId="21" xfId="0" applyNumberFormat="1" applyFont="1" applyBorder="1" applyAlignment="1">
      <alignment horizontal="center" wrapText="1"/>
    </xf>
    <xf numFmtId="164" fontId="53" fillId="33" borderId="25" xfId="0" applyNumberFormat="1" applyFont="1" applyFill="1" applyBorder="1" applyAlignment="1">
      <alignment horizontal="center" wrapText="1"/>
    </xf>
    <xf numFmtId="164" fontId="33" fillId="33" borderId="17" xfId="0" applyNumberFormat="1" applyFont="1" applyFill="1" applyBorder="1" applyAlignment="1">
      <alignment wrapText="1"/>
    </xf>
    <xf numFmtId="165" fontId="53" fillId="33" borderId="17" xfId="0" applyNumberFormat="1" applyFont="1" applyFill="1" applyBorder="1" applyAlignment="1">
      <alignment horizontal="center" wrapText="1"/>
    </xf>
    <xf numFmtId="164" fontId="34" fillId="0" borderId="17" xfId="0" applyNumberFormat="1" applyFont="1" applyBorder="1" applyAlignment="1">
      <alignment horizontal="center" vertical="center" wrapText="1"/>
    </xf>
    <xf numFmtId="164" fontId="32" fillId="0" borderId="21" xfId="0" applyNumberFormat="1" applyFont="1" applyBorder="1" applyAlignment="1">
      <alignment horizontal="center" vertical="center" wrapText="1"/>
    </xf>
    <xf numFmtId="164" fontId="21" fillId="0" borderId="20" xfId="0" applyNumberFormat="1" applyFont="1" applyBorder="1" applyAlignment="1">
      <alignment horizontal="center" vertical="center" wrapText="1"/>
    </xf>
    <xf numFmtId="166" fontId="34" fillId="0" borderId="24" xfId="0" applyNumberFormat="1" applyFont="1" applyBorder="1" applyAlignment="1">
      <alignment horizontal="center" vertical="center" wrapText="1"/>
    </xf>
    <xf numFmtId="164" fontId="34" fillId="0" borderId="18" xfId="0" applyNumberFormat="1" applyFont="1" applyBorder="1" applyAlignment="1">
      <alignment horizontal="center" vertical="center" wrapText="1"/>
    </xf>
    <xf numFmtId="165" fontId="53" fillId="33" borderId="20" xfId="0" applyNumberFormat="1" applyFont="1" applyFill="1" applyBorder="1" applyAlignment="1">
      <alignment horizontal="center" wrapText="1"/>
    </xf>
    <xf numFmtId="164" fontId="32" fillId="0" borderId="24" xfId="0" applyNumberFormat="1" applyFont="1" applyBorder="1" applyAlignment="1">
      <alignment horizontal="center" vertical="center" wrapText="1"/>
    </xf>
    <xf numFmtId="164" fontId="33" fillId="33" borderId="20" xfId="0" applyNumberFormat="1" applyFont="1" applyFill="1" applyBorder="1" applyAlignment="1">
      <alignment wrapText="1"/>
    </xf>
    <xf numFmtId="166" fontId="34" fillId="0" borderId="17" xfId="0" applyNumberFormat="1" applyFont="1" applyBorder="1" applyAlignment="1">
      <alignment horizontal="center" vertical="center" wrapText="1"/>
    </xf>
    <xf numFmtId="164" fontId="34" fillId="0" borderId="25" xfId="0" applyNumberFormat="1" applyFont="1" applyBorder="1" applyAlignment="1">
      <alignment horizontal="center" vertical="center" wrapText="1"/>
    </xf>
    <xf numFmtId="0" fontId="34" fillId="0" borderId="14" xfId="0" applyFont="1" applyBorder="1" applyAlignment="1">
      <alignment wrapText="1"/>
    </xf>
    <xf numFmtId="0" fontId="34" fillId="0" borderId="12" xfId="0" applyFont="1" applyBorder="1" applyAlignment="1">
      <alignment wrapText="1"/>
    </xf>
    <xf numFmtId="0" fontId="34" fillId="0" borderId="15" xfId="0" applyFont="1" applyBorder="1" applyAlignment="1">
      <alignment wrapText="1"/>
    </xf>
    <xf numFmtId="0" fontId="34" fillId="0" borderId="19" xfId="0" applyFont="1" applyBorder="1" applyAlignment="1">
      <alignment wrapText="1"/>
    </xf>
    <xf numFmtId="166" fontId="21" fillId="0" borderId="0" xfId="0" applyNumberFormat="1" applyFont="1" applyAlignment="1">
      <alignment horizontal="center" vertical="center" wrapText="1"/>
    </xf>
    <xf numFmtId="166" fontId="21" fillId="0" borderId="30" xfId="0" applyNumberFormat="1" applyFont="1" applyBorder="1" applyAlignment="1">
      <alignment horizontal="center" vertical="center" wrapText="1"/>
    </xf>
    <xf numFmtId="167" fontId="53" fillId="33" borderId="18" xfId="0" applyNumberFormat="1" applyFont="1" applyFill="1" applyBorder="1" applyAlignment="1">
      <alignment horizontal="center" wrapText="1"/>
    </xf>
    <xf numFmtId="164" fontId="32" fillId="0" borderId="0" xfId="0" applyNumberFormat="1" applyFont="1" applyAlignment="1">
      <alignment horizontal="center" wrapText="1"/>
    </xf>
    <xf numFmtId="164" fontId="34" fillId="0" borderId="17" xfId="0" applyNumberFormat="1" applyFont="1" applyBorder="1" applyAlignment="1">
      <alignment horizontal="center" wrapText="1"/>
    </xf>
    <xf numFmtId="0" fontId="32" fillId="33" borderId="0" xfId="0" applyFont="1" applyFill="1" applyAlignment="1">
      <alignment wrapText="1"/>
    </xf>
    <xf numFmtId="164" fontId="21" fillId="33" borderId="18" xfId="0" applyNumberFormat="1" applyFont="1" applyFill="1" applyBorder="1" applyAlignment="1">
      <alignment horizontal="center" wrapText="1"/>
    </xf>
    <xf numFmtId="0" fontId="21" fillId="0" borderId="14" xfId="0" applyFont="1" applyBorder="1" applyAlignment="1">
      <alignment wrapText="1"/>
    </xf>
    <xf numFmtId="0" fontId="21" fillId="0" borderId="17" xfId="0" applyFont="1" applyBorder="1" applyAlignment="1">
      <alignment wrapText="1"/>
    </xf>
    <xf numFmtId="166" fontId="21" fillId="0" borderId="21" xfId="0" applyNumberFormat="1" applyFont="1" applyBorder="1" applyAlignment="1">
      <alignment horizontal="center" vertical="center" wrapText="1"/>
    </xf>
    <xf numFmtId="0" fontId="52" fillId="33" borderId="17" xfId="0" applyFont="1" applyFill="1" applyBorder="1" applyAlignment="1">
      <alignment horizontal="center" wrapText="1"/>
    </xf>
    <xf numFmtId="0" fontId="21" fillId="0" borderId="25" xfId="0" applyFont="1" applyBorder="1" applyAlignment="1">
      <alignment horizontal="center" wrapText="1"/>
    </xf>
    <xf numFmtId="166" fontId="33" fillId="33" borderId="17" xfId="0" applyNumberFormat="1" applyFont="1" applyFill="1" applyBorder="1" applyAlignment="1">
      <alignment wrapText="1"/>
    </xf>
    <xf numFmtId="166" fontId="52" fillId="33" borderId="21" xfId="0" applyNumberFormat="1" applyFont="1" applyFill="1" applyBorder="1" applyAlignment="1">
      <alignment wrapText="1"/>
    </xf>
    <xf numFmtId="0" fontId="21" fillId="33" borderId="25" xfId="0" applyFont="1" applyFill="1" applyBorder="1" applyAlignment="1">
      <alignment horizontal="center" wrapText="1"/>
    </xf>
    <xf numFmtId="0" fontId="21" fillId="0" borderId="25" xfId="0" applyFont="1" applyBorder="1" applyAlignment="1">
      <alignment wrapText="1"/>
    </xf>
    <xf numFmtId="164" fontId="21" fillId="0" borderId="13" xfId="0" applyNumberFormat="1" applyFont="1" applyBorder="1" applyAlignment="1">
      <alignment horizontal="center" vertical="center" wrapText="1"/>
    </xf>
    <xf numFmtId="165" fontId="34" fillId="0" borderId="16" xfId="0" applyNumberFormat="1" applyFont="1" applyBorder="1" applyAlignment="1">
      <alignment horizontal="center" vertical="center" wrapText="1"/>
    </xf>
    <xf numFmtId="166" fontId="32" fillId="0" borderId="16" xfId="0" applyNumberFormat="1" applyFont="1" applyBorder="1" applyAlignment="1">
      <alignment horizontal="center" wrapText="1"/>
    </xf>
    <xf numFmtId="166" fontId="33" fillId="33" borderId="13" xfId="0" applyNumberFormat="1" applyFont="1" applyFill="1" applyBorder="1" applyAlignment="1">
      <alignment wrapText="1"/>
    </xf>
    <xf numFmtId="166" fontId="52" fillId="33" borderId="16" xfId="0" applyNumberFormat="1" applyFont="1" applyFill="1" applyBorder="1" applyAlignment="1">
      <alignment wrapText="1"/>
    </xf>
    <xf numFmtId="164" fontId="21" fillId="33" borderId="13" xfId="0" applyNumberFormat="1" applyFont="1" applyFill="1" applyBorder="1" applyAlignment="1">
      <alignment horizontal="center" vertical="center" wrapText="1"/>
    </xf>
    <xf numFmtId="166" fontId="34" fillId="0" borderId="16" xfId="0" applyNumberFormat="1" applyFont="1" applyBorder="1" applyAlignment="1">
      <alignment horizontal="center" vertical="center" wrapText="1"/>
    </xf>
    <xf numFmtId="165" fontId="52" fillId="33" borderId="16" xfId="0" applyNumberFormat="1" applyFont="1" applyFill="1" applyBorder="1" applyAlignment="1">
      <alignment horizontal="center" wrapText="1"/>
    </xf>
    <xf numFmtId="165" fontId="32" fillId="0" borderId="16" xfId="0" applyNumberFormat="1" applyFont="1" applyBorder="1" applyAlignment="1">
      <alignment horizontal="center" wrapText="1"/>
    </xf>
    <xf numFmtId="166" fontId="52" fillId="33" borderId="16" xfId="0" applyNumberFormat="1" applyFont="1" applyFill="1" applyBorder="1" applyAlignment="1">
      <alignment horizontal="center" wrapText="1"/>
    </xf>
    <xf numFmtId="164" fontId="33" fillId="33" borderId="13" xfId="0" applyNumberFormat="1" applyFont="1" applyFill="1" applyBorder="1" applyAlignment="1">
      <alignment wrapText="1"/>
    </xf>
    <xf numFmtId="164" fontId="34" fillId="0" borderId="16" xfId="0" applyNumberFormat="1" applyFont="1" applyBorder="1" applyAlignment="1">
      <alignment horizontal="center" vertical="center" wrapText="1"/>
    </xf>
    <xf numFmtId="164" fontId="32" fillId="0" borderId="16" xfId="0" applyNumberFormat="1" applyFont="1" applyBorder="1" applyAlignment="1">
      <alignment horizontal="center" wrapText="1"/>
    </xf>
    <xf numFmtId="0" fontId="34" fillId="0" borderId="17" xfId="0" applyFont="1" applyBorder="1" applyAlignment="1">
      <alignment wrapText="1"/>
    </xf>
    <xf numFmtId="166" fontId="34" fillId="0" borderId="13" xfId="0" applyNumberFormat="1" applyFont="1" applyBorder="1" applyAlignment="1">
      <alignment horizontal="center" vertical="center" wrapText="1"/>
    </xf>
    <xf numFmtId="165" fontId="33" fillId="33" borderId="13" xfId="0" applyNumberFormat="1" applyFont="1" applyFill="1" applyBorder="1" applyAlignment="1">
      <alignment wrapText="1"/>
    </xf>
    <xf numFmtId="166" fontId="53" fillId="33" borderId="13" xfId="0" applyNumberFormat="1" applyFont="1" applyFill="1" applyBorder="1" applyAlignment="1">
      <alignment horizontal="center" vertical="center" wrapText="1"/>
    </xf>
    <xf numFmtId="166" fontId="52" fillId="33" borderId="0" xfId="0" applyNumberFormat="1" applyFont="1" applyFill="1" applyAlignment="1">
      <alignment horizontal="center" wrapText="1"/>
    </xf>
    <xf numFmtId="0" fontId="33" fillId="33" borderId="0" xfId="0" applyFont="1" applyFill="1"/>
    <xf numFmtId="166" fontId="52" fillId="33" borderId="21" xfId="0" applyNumberFormat="1" applyFont="1" applyFill="1" applyBorder="1" applyAlignment="1">
      <alignment horizontal="center" wrapText="1"/>
    </xf>
    <xf numFmtId="0" fontId="34" fillId="33" borderId="10" xfId="0" applyFont="1" applyFill="1" applyBorder="1" applyAlignment="1">
      <alignment wrapText="1"/>
    </xf>
    <xf numFmtId="0" fontId="34" fillId="33" borderId="13" xfId="0" applyFont="1" applyFill="1" applyBorder="1" applyAlignment="1">
      <alignment wrapText="1"/>
    </xf>
    <xf numFmtId="166" fontId="34" fillId="33" borderId="16" xfId="0" applyNumberFormat="1" applyFont="1" applyFill="1" applyBorder="1" applyAlignment="1">
      <alignment horizontal="center" vertical="center" wrapText="1"/>
    </xf>
    <xf numFmtId="166" fontId="34" fillId="33" borderId="17" xfId="0" applyNumberFormat="1" applyFont="1" applyFill="1" applyBorder="1" applyAlignment="1">
      <alignment horizontal="center" vertical="center" wrapText="1"/>
    </xf>
    <xf numFmtId="166" fontId="33" fillId="0" borderId="16" xfId="0" applyNumberFormat="1" applyFont="1" applyBorder="1" applyAlignment="1">
      <alignment horizontal="center" wrapText="1"/>
    </xf>
    <xf numFmtId="164" fontId="34" fillId="33" borderId="16" xfId="0" applyNumberFormat="1" applyFont="1" applyFill="1" applyBorder="1" applyAlignment="1">
      <alignment horizontal="center" wrapText="1"/>
    </xf>
    <xf numFmtId="0" fontId="34" fillId="33" borderId="17" xfId="0" applyFont="1" applyFill="1" applyBorder="1" applyAlignment="1">
      <alignment wrapText="1"/>
    </xf>
    <xf numFmtId="164" fontId="53" fillId="33" borderId="13" xfId="0" applyNumberFormat="1" applyFont="1" applyFill="1" applyBorder="1" applyAlignment="1">
      <alignment horizontal="center" vertical="center" wrapText="1"/>
    </xf>
    <xf numFmtId="166" fontId="32" fillId="0" borderId="16" xfId="0" applyNumberFormat="1" applyFont="1" applyBorder="1" applyAlignment="1">
      <alignment horizontal="center" vertical="center" wrapText="1"/>
    </xf>
    <xf numFmtId="164" fontId="34" fillId="0" borderId="13" xfId="0" applyNumberFormat="1" applyFont="1" applyBorder="1" applyAlignment="1">
      <alignment vertical="center" wrapText="1"/>
    </xf>
    <xf numFmtId="0" fontId="34" fillId="0" borderId="13" xfId="0" applyFont="1" applyBorder="1" applyAlignment="1">
      <alignment vertical="center" wrapText="1"/>
    </xf>
    <xf numFmtId="164" fontId="34" fillId="0" borderId="13" xfId="0" applyNumberFormat="1" applyFont="1" applyBorder="1" applyAlignment="1">
      <alignment horizontal="left" vertical="center" wrapText="1"/>
    </xf>
    <xf numFmtId="164" fontId="52" fillId="33" borderId="16" xfId="0" applyNumberFormat="1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vertical="center" wrapText="1"/>
    </xf>
    <xf numFmtId="165" fontId="34" fillId="0" borderId="17" xfId="0" applyNumberFormat="1" applyFont="1" applyBorder="1" applyAlignment="1">
      <alignment horizontal="center"/>
    </xf>
    <xf numFmtId="0" fontId="34" fillId="0" borderId="11" xfId="0" applyFont="1" applyBorder="1" applyAlignment="1">
      <alignment wrapText="1"/>
    </xf>
    <xf numFmtId="166" fontId="32" fillId="0" borderId="13" xfId="0" applyNumberFormat="1" applyFont="1" applyBorder="1" applyAlignment="1">
      <alignment horizontal="center" wrapText="1"/>
    </xf>
    <xf numFmtId="166" fontId="32" fillId="33" borderId="20" xfId="0" applyNumberFormat="1" applyFont="1" applyFill="1" applyBorder="1" applyAlignment="1">
      <alignment horizontal="center" wrapText="1"/>
    </xf>
    <xf numFmtId="164" fontId="34" fillId="0" borderId="18" xfId="0" applyNumberFormat="1" applyFont="1" applyBorder="1" applyAlignment="1">
      <alignment horizontal="center" wrapText="1"/>
    </xf>
    <xf numFmtId="166" fontId="33" fillId="33" borderId="18" xfId="0" applyNumberFormat="1" applyFont="1" applyFill="1" applyBorder="1" applyAlignment="1">
      <alignment wrapText="1"/>
    </xf>
    <xf numFmtId="164" fontId="34" fillId="0" borderId="25" xfId="0" applyNumberFormat="1" applyFont="1" applyBorder="1" applyAlignment="1">
      <alignment horizontal="center"/>
    </xf>
    <xf numFmtId="0" fontId="34" fillId="0" borderId="14" xfId="0" applyFont="1" applyBorder="1" applyAlignment="1">
      <alignment vertical="top" wrapText="1"/>
    </xf>
    <xf numFmtId="0" fontId="34" fillId="0" borderId="12" xfId="0" applyFont="1" applyBorder="1" applyAlignment="1">
      <alignment vertical="top" wrapText="1"/>
    </xf>
    <xf numFmtId="0" fontId="34" fillId="0" borderId="11" xfId="0" applyFont="1" applyBorder="1" applyAlignment="1">
      <alignment vertical="top" wrapText="1"/>
    </xf>
    <xf numFmtId="164" fontId="21" fillId="0" borderId="13" xfId="0" applyNumberFormat="1" applyFont="1" applyBorder="1" applyAlignment="1">
      <alignment horizontal="center" vertical="top" wrapText="1"/>
    </xf>
    <xf numFmtId="166" fontId="34" fillId="0" borderId="16" xfId="0" applyNumberFormat="1" applyFont="1" applyBorder="1" applyAlignment="1">
      <alignment horizontal="center" vertical="top" wrapText="1"/>
    </xf>
    <xf numFmtId="166" fontId="53" fillId="33" borderId="13" xfId="0" applyNumberFormat="1" applyFont="1" applyFill="1" applyBorder="1" applyAlignment="1">
      <alignment horizontal="center" vertical="top" wrapText="1"/>
    </xf>
    <xf numFmtId="166" fontId="32" fillId="33" borderId="17" xfId="0" applyNumberFormat="1" applyFont="1" applyFill="1" applyBorder="1" applyAlignment="1">
      <alignment horizontal="center" wrapText="1"/>
    </xf>
    <xf numFmtId="0" fontId="33" fillId="33" borderId="17" xfId="0" applyFont="1" applyFill="1" applyBorder="1"/>
    <xf numFmtId="0" fontId="52" fillId="33" borderId="0" xfId="0" applyFont="1" applyFill="1" applyAlignment="1">
      <alignment horizontal="center"/>
    </xf>
    <xf numFmtId="0" fontId="34" fillId="0" borderId="0" xfId="0" applyFont="1"/>
    <xf numFmtId="0" fontId="21" fillId="0" borderId="15" xfId="0" applyFont="1" applyBorder="1" applyAlignment="1">
      <alignment wrapText="1"/>
    </xf>
    <xf numFmtId="0" fontId="21" fillId="0" borderId="0" xfId="0" applyFont="1"/>
    <xf numFmtId="0" fontId="49" fillId="33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32" fillId="33" borderId="0" xfId="0" applyFont="1" applyFill="1" applyAlignment="1">
      <alignment horizontal="center"/>
    </xf>
    <xf numFmtId="0" fontId="33" fillId="33" borderId="0" xfId="0" applyFont="1" applyFill="1" applyAlignment="1">
      <alignment horizontal="center" wrapText="1"/>
    </xf>
    <xf numFmtId="0" fontId="52" fillId="33" borderId="15" xfId="0" applyFont="1" applyFill="1" applyBorder="1" applyAlignment="1">
      <alignment horizontal="center" wrapText="1"/>
    </xf>
    <xf numFmtId="0" fontId="59" fillId="33" borderId="0" xfId="0" applyFont="1" applyFill="1" applyAlignment="1">
      <alignment horizontal="center" wrapText="1"/>
    </xf>
    <xf numFmtId="0" fontId="60" fillId="33" borderId="0" xfId="0" applyFont="1" applyFill="1" applyAlignment="1">
      <alignment horizontal="center" wrapText="1"/>
    </xf>
    <xf numFmtId="0" fontId="53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/>
    </xf>
    <xf numFmtId="0" fontId="34" fillId="33" borderId="0" xfId="0" applyFont="1" applyFill="1"/>
    <xf numFmtId="0" fontId="34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43" fillId="33" borderId="0" xfId="0" applyFont="1" applyFill="1"/>
    <xf numFmtId="0" fontId="56" fillId="33" borderId="0" xfId="0" applyFont="1" applyFill="1"/>
    <xf numFmtId="0" fontId="30" fillId="33" borderId="0" xfId="0" applyFont="1" applyFill="1"/>
    <xf numFmtId="0" fontId="24" fillId="0" borderId="17" xfId="0" applyFont="1" applyBorder="1" applyAlignment="1">
      <alignment vertical="center" wrapText="1"/>
    </xf>
    <xf numFmtId="0" fontId="24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0" fontId="21" fillId="0" borderId="17" xfId="0" applyFont="1" applyBorder="1" applyAlignment="1">
      <alignment horizontal="center" vertical="center" wrapText="1"/>
    </xf>
    <xf numFmtId="0" fontId="52" fillId="33" borderId="25" xfId="0" applyFont="1" applyFill="1" applyBorder="1" applyAlignment="1">
      <alignment horizontal="center" vertical="center" wrapText="1"/>
    </xf>
    <xf numFmtId="0" fontId="52" fillId="33" borderId="17" xfId="0" applyFont="1" applyFill="1" applyBorder="1" applyAlignment="1">
      <alignment horizontal="center" vertical="center" wrapText="1"/>
    </xf>
    <xf numFmtId="0" fontId="32" fillId="33" borderId="17" xfId="0" applyFont="1" applyFill="1" applyBorder="1" applyAlignment="1">
      <alignment horizontal="center" vertical="center" wrapText="1"/>
    </xf>
    <xf numFmtId="0" fontId="34" fillId="33" borderId="25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4" fillId="0" borderId="17" xfId="0" applyFont="1" applyBorder="1" applyAlignment="1">
      <alignment vertical="center"/>
    </xf>
    <xf numFmtId="165" fontId="53" fillId="0" borderId="17" xfId="0" applyNumberFormat="1" applyFont="1" applyBorder="1" applyAlignment="1">
      <alignment horizontal="center" vertical="center" wrapText="1"/>
    </xf>
    <xf numFmtId="0" fontId="21" fillId="33" borderId="25" xfId="0" applyFont="1" applyFill="1" applyBorder="1" applyAlignment="1">
      <alignment horizontal="center" vertical="center" wrapText="1"/>
    </xf>
    <xf numFmtId="168" fontId="34" fillId="0" borderId="17" xfId="0" applyNumberFormat="1" applyFont="1" applyBorder="1" applyAlignment="1">
      <alignment horizontal="center"/>
    </xf>
    <xf numFmtId="168" fontId="53" fillId="0" borderId="17" xfId="0" applyNumberFormat="1" applyFont="1" applyBorder="1" applyAlignment="1">
      <alignment horizontal="center"/>
    </xf>
    <xf numFmtId="0" fontId="0" fillId="0" borderId="13" xfId="0" applyBorder="1" applyAlignment="1">
      <alignment wrapText="1"/>
    </xf>
    <xf numFmtId="0" fontId="21" fillId="37" borderId="17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wrapText="1"/>
    </xf>
    <xf numFmtId="165" fontId="32" fillId="37" borderId="17" xfId="0" applyNumberFormat="1" applyFont="1" applyFill="1" applyBorder="1" applyAlignment="1">
      <alignment horizontal="center" vertical="center" wrapText="1"/>
    </xf>
    <xf numFmtId="0" fontId="31" fillId="37" borderId="0" xfId="0" applyFont="1" applyFill="1" applyAlignment="1">
      <alignment horizontal="center"/>
    </xf>
    <xf numFmtId="0" fontId="31" fillId="38" borderId="0" xfId="0" applyFont="1" applyFill="1" applyAlignment="1">
      <alignment horizontal="center"/>
    </xf>
    <xf numFmtId="0" fontId="39" fillId="39" borderId="0" xfId="0" applyFont="1" applyFill="1" applyAlignment="1">
      <alignment horizontal="center"/>
    </xf>
    <xf numFmtId="0" fontId="24" fillId="37" borderId="17" xfId="0" applyFont="1" applyFill="1" applyBorder="1" applyAlignment="1">
      <alignment horizontal="center" vertical="center" wrapText="1"/>
    </xf>
    <xf numFmtId="0" fontId="51" fillId="33" borderId="0" xfId="0" applyFont="1" applyFill="1" applyAlignment="1">
      <alignment horizontal="center"/>
    </xf>
    <xf numFmtId="0" fontId="62" fillId="33" borderId="0" xfId="0" applyFont="1" applyFill="1" applyAlignment="1">
      <alignment horizontal="center" vertical="center"/>
    </xf>
    <xf numFmtId="0" fontId="62" fillId="33" borderId="17" xfId="0" applyFont="1" applyFill="1" applyBorder="1" applyAlignment="1">
      <alignment horizontal="center" wrapText="1"/>
    </xf>
    <xf numFmtId="164" fontId="62" fillId="33" borderId="17" xfId="0" applyNumberFormat="1" applyFont="1" applyFill="1" applyBorder="1" applyAlignment="1">
      <alignment horizontal="center" wrapText="1"/>
    </xf>
    <xf numFmtId="164" fontId="62" fillId="33" borderId="13" xfId="0" applyNumberFormat="1" applyFont="1" applyFill="1" applyBorder="1" applyAlignment="1">
      <alignment horizontal="center" wrapText="1"/>
    </xf>
    <xf numFmtId="166" fontId="62" fillId="33" borderId="17" xfId="0" applyNumberFormat="1" applyFont="1" applyFill="1" applyBorder="1" applyAlignment="1">
      <alignment horizontal="center" wrapText="1"/>
    </xf>
    <xf numFmtId="0" fontId="62" fillId="33" borderId="0" xfId="0" applyFont="1" applyFill="1" applyAlignment="1">
      <alignment horizontal="center"/>
    </xf>
    <xf numFmtId="0" fontId="63" fillId="33" borderId="0" xfId="0" applyFont="1" applyFill="1" applyAlignment="1">
      <alignment horizontal="center"/>
    </xf>
    <xf numFmtId="0" fontId="23" fillId="0" borderId="26" xfId="0" applyFont="1" applyBorder="1" applyAlignment="1">
      <alignment horizontal="center" wrapText="1"/>
    </xf>
    <xf numFmtId="164" fontId="21" fillId="0" borderId="17" xfId="0" applyNumberFormat="1" applyFont="1" applyBorder="1" applyAlignment="1">
      <alignment horizontal="center" wrapText="1"/>
    </xf>
    <xf numFmtId="166" fontId="21" fillId="0" borderId="17" xfId="0" applyNumberFormat="1" applyFont="1" applyBorder="1" applyAlignment="1">
      <alignment horizontal="center" wrapText="1"/>
    </xf>
    <xf numFmtId="0" fontId="22" fillId="0" borderId="15" xfId="0" applyFont="1" applyBorder="1" applyAlignment="1">
      <alignment wrapText="1"/>
    </xf>
    <xf numFmtId="0" fontId="33" fillId="0" borderId="10" xfId="0" applyFont="1" applyBorder="1" applyAlignment="1">
      <alignment wrapText="1"/>
    </xf>
    <xf numFmtId="0" fontId="33" fillId="0" borderId="13" xfId="0" applyFont="1" applyBorder="1" applyAlignment="1">
      <alignment wrapText="1"/>
    </xf>
    <xf numFmtId="164" fontId="33" fillId="0" borderId="13" xfId="0" applyNumberFormat="1" applyFont="1" applyBorder="1" applyAlignment="1">
      <alignment wrapText="1"/>
    </xf>
    <xf numFmtId="164" fontId="32" fillId="0" borderId="13" xfId="0" applyNumberFormat="1" applyFont="1" applyBorder="1" applyAlignment="1">
      <alignment horizontal="center" vertical="center" wrapText="1"/>
    </xf>
    <xf numFmtId="165" fontId="33" fillId="0" borderId="16" xfId="0" applyNumberFormat="1" applyFont="1" applyBorder="1" applyAlignment="1">
      <alignment horizontal="center" vertical="center" wrapText="1"/>
    </xf>
    <xf numFmtId="166" fontId="33" fillId="0" borderId="17" xfId="0" applyNumberFormat="1" applyFont="1" applyBorder="1" applyAlignment="1">
      <alignment horizontal="center" vertical="center" wrapText="1"/>
    </xf>
    <xf numFmtId="166" fontId="33" fillId="0" borderId="13" xfId="0" applyNumberFormat="1" applyFont="1" applyBorder="1" applyAlignment="1">
      <alignment horizontal="center" vertical="center" wrapText="1"/>
    </xf>
    <xf numFmtId="166" fontId="33" fillId="0" borderId="13" xfId="0" applyNumberFormat="1" applyFont="1" applyBorder="1" applyAlignment="1">
      <alignment horizontal="center" wrapText="1"/>
    </xf>
    <xf numFmtId="164" fontId="32" fillId="33" borderId="13" xfId="0" applyNumberFormat="1" applyFont="1" applyFill="1" applyBorder="1" applyAlignment="1">
      <alignment horizontal="center" wrapText="1"/>
    </xf>
    <xf numFmtId="164" fontId="33" fillId="0" borderId="13" xfId="0" applyNumberFormat="1" applyFont="1" applyBorder="1" applyAlignment="1">
      <alignment horizontal="center" wrapText="1"/>
    </xf>
    <xf numFmtId="166" fontId="33" fillId="33" borderId="16" xfId="0" applyNumberFormat="1" applyFont="1" applyFill="1" applyBorder="1" applyAlignment="1">
      <alignment horizontal="center" wrapText="1"/>
    </xf>
    <xf numFmtId="164" fontId="33" fillId="0" borderId="17" xfId="0" applyNumberFormat="1" applyFont="1" applyBorder="1" applyAlignment="1">
      <alignment horizontal="center"/>
    </xf>
    <xf numFmtId="164" fontId="32" fillId="0" borderId="13" xfId="0" applyNumberFormat="1" applyFont="1" applyBorder="1" applyAlignment="1">
      <alignment horizontal="center" wrapText="1"/>
    </xf>
    <xf numFmtId="165" fontId="33" fillId="0" borderId="13" xfId="0" applyNumberFormat="1" applyFont="1" applyBorder="1" applyAlignment="1">
      <alignment horizontal="center" wrapText="1"/>
    </xf>
    <xf numFmtId="164" fontId="65" fillId="33" borderId="17" xfId="0" applyNumberFormat="1" applyFont="1" applyFill="1" applyBorder="1" applyAlignment="1">
      <alignment horizontal="center" wrapText="1"/>
    </xf>
    <xf numFmtId="164" fontId="32" fillId="0" borderId="17" xfId="0" applyNumberFormat="1" applyFont="1" applyBorder="1" applyAlignment="1">
      <alignment horizontal="center" wrapText="1"/>
    </xf>
    <xf numFmtId="0" fontId="33" fillId="0" borderId="17" xfId="0" applyFont="1" applyBorder="1" applyAlignment="1">
      <alignment wrapText="1"/>
    </xf>
    <xf numFmtId="0" fontId="37" fillId="0" borderId="0" xfId="0" applyFont="1"/>
    <xf numFmtId="0" fontId="22" fillId="37" borderId="17" xfId="0" applyFont="1" applyFill="1" applyBorder="1" applyAlignment="1">
      <alignment horizontal="center" wrapText="1"/>
    </xf>
    <xf numFmtId="164" fontId="34" fillId="37" borderId="17" xfId="0" applyNumberFormat="1" applyFont="1" applyFill="1" applyBorder="1" applyAlignment="1">
      <alignment horizontal="center" wrapText="1"/>
    </xf>
    <xf numFmtId="164" fontId="33" fillId="37" borderId="17" xfId="0" applyNumberFormat="1" applyFont="1" applyFill="1" applyBorder="1" applyAlignment="1">
      <alignment horizontal="center" wrapText="1"/>
    </xf>
    <xf numFmtId="166" fontId="34" fillId="37" borderId="17" xfId="0" applyNumberFormat="1" applyFont="1" applyFill="1" applyBorder="1" applyAlignment="1">
      <alignment horizontal="center" wrapText="1"/>
    </xf>
    <xf numFmtId="0" fontId="0" fillId="37" borderId="0" xfId="0" applyFill="1" applyAlignment="1">
      <alignment horizontal="center"/>
    </xf>
    <xf numFmtId="0" fontId="21" fillId="33" borderId="23" xfId="0" applyFont="1" applyFill="1" applyBorder="1" applyAlignment="1">
      <alignment horizontal="center" wrapText="1"/>
    </xf>
    <xf numFmtId="0" fontId="23" fillId="37" borderId="25" xfId="0" applyFont="1" applyFill="1" applyBorder="1" applyAlignment="1">
      <alignment horizontal="center" vertical="center" wrapText="1"/>
    </xf>
    <xf numFmtId="0" fontId="23" fillId="37" borderId="17" xfId="0" applyFont="1" applyFill="1" applyBorder="1" applyAlignment="1">
      <alignment horizontal="center" vertical="center" wrapText="1"/>
    </xf>
    <xf numFmtId="0" fontId="64" fillId="0" borderId="17" xfId="0" applyFont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5" fillId="37" borderId="17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vertical="center" wrapText="1"/>
    </xf>
    <xf numFmtId="0" fontId="23" fillId="0" borderId="17" xfId="0" applyFont="1" applyBorder="1" applyAlignment="1">
      <alignment horizontal="center" vertical="center" wrapText="1"/>
    </xf>
    <xf numFmtId="0" fontId="31" fillId="33" borderId="17" xfId="0" applyFont="1" applyFill="1" applyBorder="1" applyAlignment="1">
      <alignment horizontal="center" vertical="center" wrapText="1"/>
    </xf>
    <xf numFmtId="0" fontId="36" fillId="33" borderId="17" xfId="0" applyFont="1" applyFill="1" applyBorder="1" applyAlignment="1">
      <alignment horizontal="center" vertical="center" wrapText="1"/>
    </xf>
    <xf numFmtId="0" fontId="31" fillId="33" borderId="17" xfId="0" applyFont="1" applyFill="1" applyBorder="1" applyAlignment="1">
      <alignment horizontal="center" wrapText="1"/>
    </xf>
    <xf numFmtId="0" fontId="53" fillId="0" borderId="10" xfId="0" applyFont="1" applyBorder="1" applyAlignment="1">
      <alignment wrapText="1"/>
    </xf>
    <xf numFmtId="0" fontId="53" fillId="0" borderId="13" xfId="0" applyFont="1" applyBorder="1" applyAlignment="1">
      <alignment wrapText="1"/>
    </xf>
    <xf numFmtId="164" fontId="53" fillId="0" borderId="13" xfId="0" applyNumberFormat="1" applyFont="1" applyBorder="1" applyAlignment="1">
      <alignment wrapText="1"/>
    </xf>
    <xf numFmtId="164" fontId="52" fillId="0" borderId="13" xfId="0" applyNumberFormat="1" applyFont="1" applyBorder="1" applyAlignment="1">
      <alignment horizontal="center" vertical="center" wrapText="1"/>
    </xf>
    <xf numFmtId="166" fontId="53" fillId="0" borderId="16" xfId="0" applyNumberFormat="1" applyFont="1" applyBorder="1" applyAlignment="1">
      <alignment horizontal="center" vertical="center" wrapText="1"/>
    </xf>
    <xf numFmtId="166" fontId="53" fillId="0" borderId="17" xfId="0" applyNumberFormat="1" applyFont="1" applyBorder="1" applyAlignment="1">
      <alignment horizontal="center" vertical="center" wrapText="1"/>
    </xf>
    <xf numFmtId="164" fontId="52" fillId="0" borderId="13" xfId="0" applyNumberFormat="1" applyFont="1" applyBorder="1" applyAlignment="1">
      <alignment wrapText="1"/>
    </xf>
    <xf numFmtId="166" fontId="53" fillId="0" borderId="13" xfId="0" applyNumberFormat="1" applyFont="1" applyBorder="1" applyAlignment="1">
      <alignment wrapText="1"/>
    </xf>
    <xf numFmtId="166" fontId="53" fillId="0" borderId="13" xfId="0" applyNumberFormat="1" applyFont="1" applyBorder="1" applyAlignment="1">
      <alignment horizontal="center" vertical="center" wrapText="1"/>
    </xf>
    <xf numFmtId="165" fontId="52" fillId="37" borderId="17" xfId="0" applyNumberFormat="1" applyFont="1" applyFill="1" applyBorder="1" applyAlignment="1">
      <alignment horizontal="center" vertical="center" wrapText="1"/>
    </xf>
    <xf numFmtId="166" fontId="53" fillId="0" borderId="16" xfId="0" applyNumberFormat="1" applyFont="1" applyBorder="1" applyAlignment="1">
      <alignment horizontal="center" wrapText="1"/>
    </xf>
    <xf numFmtId="165" fontId="53" fillId="33" borderId="13" xfId="0" applyNumberFormat="1" applyFont="1" applyFill="1" applyBorder="1" applyAlignment="1">
      <alignment wrapText="1"/>
    </xf>
    <xf numFmtId="164" fontId="53" fillId="37" borderId="17" xfId="0" applyNumberFormat="1" applyFont="1" applyFill="1" applyBorder="1" applyAlignment="1">
      <alignment horizontal="center" wrapText="1"/>
    </xf>
    <xf numFmtId="164" fontId="52" fillId="0" borderId="13" xfId="0" applyNumberFormat="1" applyFont="1" applyBorder="1" applyAlignment="1">
      <alignment horizontal="center" wrapText="1"/>
    </xf>
    <xf numFmtId="164" fontId="67" fillId="33" borderId="17" xfId="0" applyNumberFormat="1" applyFont="1" applyFill="1" applyBorder="1" applyAlignment="1">
      <alignment horizontal="center" wrapText="1"/>
    </xf>
    <xf numFmtId="164" fontId="52" fillId="0" borderId="17" xfId="0" applyNumberFormat="1" applyFont="1" applyBorder="1" applyAlignment="1">
      <alignment horizontal="center" wrapText="1"/>
    </xf>
    <xf numFmtId="0" fontId="53" fillId="0" borderId="17" xfId="0" applyFont="1" applyBorder="1" applyAlignment="1">
      <alignment wrapText="1"/>
    </xf>
    <xf numFmtId="0" fontId="1" fillId="0" borderId="0" xfId="0" applyFont="1"/>
    <xf numFmtId="0" fontId="28" fillId="33" borderId="17" xfId="0" applyFont="1" applyFill="1" applyBorder="1" applyAlignment="1">
      <alignment horizontal="center" vertical="center"/>
    </xf>
    <xf numFmtId="0" fontId="29" fillId="33" borderId="0" xfId="0" applyFont="1" applyFill="1" applyAlignment="1">
      <alignment horizontal="center"/>
    </xf>
    <xf numFmtId="164" fontId="21" fillId="33" borderId="0" xfId="0" applyNumberFormat="1" applyFont="1" applyFill="1" applyAlignment="1">
      <alignment horizontal="center" wrapText="1"/>
    </xf>
    <xf numFmtId="166" fontId="32" fillId="33" borderId="18" xfId="0" applyNumberFormat="1" applyFont="1" applyFill="1" applyBorder="1" applyAlignment="1">
      <alignment horizontal="center" wrapText="1"/>
    </xf>
    <xf numFmtId="164" fontId="21" fillId="33" borderId="17" xfId="0" applyNumberFormat="1" applyFont="1" applyFill="1" applyBorder="1" applyAlignment="1">
      <alignment horizontal="center" wrapText="1"/>
    </xf>
    <xf numFmtId="0" fontId="68" fillId="35" borderId="0" xfId="0" applyFont="1" applyFill="1" applyAlignment="1">
      <alignment horizontal="center" vertical="center"/>
    </xf>
    <xf numFmtId="0" fontId="22" fillId="0" borderId="13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22" fillId="0" borderId="13" xfId="0" applyFont="1" applyBorder="1" applyAlignment="1">
      <alignment vertical="top" wrapText="1"/>
    </xf>
    <xf numFmtId="0" fontId="22" fillId="33" borderId="13" xfId="0" applyFont="1" applyFill="1" applyBorder="1" applyAlignment="1">
      <alignment wrapText="1"/>
    </xf>
    <xf numFmtId="0" fontId="35" fillId="0" borderId="13" xfId="0" applyFont="1" applyBorder="1" applyAlignment="1">
      <alignment wrapText="1"/>
    </xf>
    <xf numFmtId="0" fontId="39" fillId="0" borderId="13" xfId="0" applyFont="1" applyBorder="1" applyAlignment="1">
      <alignment wrapText="1"/>
    </xf>
    <xf numFmtId="0" fontId="22" fillId="0" borderId="13" xfId="0" applyFont="1" applyBorder="1" applyAlignment="1">
      <alignment vertical="center" wrapText="1"/>
    </xf>
    <xf numFmtId="0" fontId="22" fillId="0" borderId="12" xfId="0" applyFont="1" applyBorder="1" applyAlignment="1">
      <alignment vertical="top" wrapText="1"/>
    </xf>
    <xf numFmtId="0" fontId="22" fillId="0" borderId="0" xfId="0" applyFont="1"/>
    <xf numFmtId="0" fontId="34" fillId="0" borderId="0" xfId="0" applyFont="1" applyAlignment="1">
      <alignment horizontal="center" wrapText="1"/>
    </xf>
    <xf numFmtId="0" fontId="48" fillId="35" borderId="0" xfId="0" applyFont="1" applyFill="1" applyAlignment="1">
      <alignment horizontal="left"/>
    </xf>
    <xf numFmtId="0" fontId="61" fillId="0" borderId="21" xfId="0" applyFont="1" applyBorder="1" applyAlignment="1">
      <alignment horizontal="center" vertical="center" wrapText="1"/>
    </xf>
    <xf numFmtId="0" fontId="61" fillId="0" borderId="29" xfId="0" applyFont="1" applyBorder="1" applyAlignment="1">
      <alignment horizontal="center" vertical="center" wrapText="1"/>
    </xf>
    <xf numFmtId="0" fontId="61" fillId="0" borderId="25" xfId="0" applyFont="1" applyBorder="1" applyAlignment="1">
      <alignment horizontal="center" vertical="center" wrapText="1"/>
    </xf>
    <xf numFmtId="0" fontId="64" fillId="33" borderId="21" xfId="0" applyFont="1" applyFill="1" applyBorder="1" applyAlignment="1">
      <alignment horizontal="center" vertical="center" wrapText="1"/>
    </xf>
    <xf numFmtId="0" fontId="64" fillId="33" borderId="29" xfId="0" applyFont="1" applyFill="1" applyBorder="1" applyAlignment="1">
      <alignment horizontal="center" vertical="center" wrapText="1"/>
    </xf>
    <xf numFmtId="0" fontId="64" fillId="33" borderId="25" xfId="0" applyFont="1" applyFill="1" applyBorder="1" applyAlignment="1">
      <alignment horizontal="center" vertical="center" wrapText="1"/>
    </xf>
    <xf numFmtId="0" fontId="64" fillId="0" borderId="21" xfId="0" applyFont="1" applyBorder="1" applyAlignment="1">
      <alignment horizontal="center" vertical="center" wrapText="1"/>
    </xf>
    <xf numFmtId="0" fontId="64" fillId="0" borderId="29" xfId="0" applyFont="1" applyBorder="1" applyAlignment="1">
      <alignment horizontal="center" vertical="center" wrapText="1"/>
    </xf>
    <xf numFmtId="0" fontId="64" fillId="0" borderId="25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66" fillId="0" borderId="21" xfId="0" applyFont="1" applyBorder="1" applyAlignment="1">
      <alignment horizontal="center" vertical="center" wrapText="1"/>
    </xf>
    <xf numFmtId="0" fontId="66" fillId="0" borderId="29" xfId="0" applyFont="1" applyBorder="1" applyAlignment="1">
      <alignment horizontal="center" vertical="center" wrapText="1"/>
    </xf>
    <xf numFmtId="0" fontId="66" fillId="0" borderId="25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1653B-92A1-426E-A273-DF1883E141B8}">
  <dimension ref="A1:AM177"/>
  <sheetViews>
    <sheetView showGridLines="0" tabSelected="1" topLeftCell="J1" workbookViewId="0">
      <selection activeCell="O73" sqref="O73"/>
    </sheetView>
  </sheetViews>
  <sheetFormatPr defaultRowHeight="18.75" x14ac:dyDescent="0.3"/>
  <cols>
    <col min="1" max="1" width="12.140625" customWidth="1"/>
    <col min="2" max="2" width="32.28515625" style="356" customWidth="1"/>
    <col min="3" max="3" width="7.28515625" customWidth="1"/>
    <col min="4" max="4" width="6.5703125" style="3" customWidth="1"/>
    <col min="5" max="5" width="7.140625" style="1" customWidth="1"/>
    <col min="6" max="6" width="8.140625" customWidth="1"/>
    <col min="7" max="7" width="7.7109375" customWidth="1"/>
    <col min="8" max="8" width="7.7109375" style="1" customWidth="1"/>
    <col min="9" max="10" width="7.7109375" customWidth="1"/>
    <col min="11" max="11" width="7" style="27" customWidth="1"/>
    <col min="12" max="12" width="7.140625" style="12" customWidth="1"/>
    <col min="13" max="13" width="7.5703125" style="10" customWidth="1"/>
    <col min="14" max="14" width="7.85546875" style="44" customWidth="1"/>
    <col min="15" max="15" width="7.85546875" style="273" customWidth="1"/>
    <col min="16" max="17" width="7.85546875" style="50" customWidth="1"/>
    <col min="18" max="18" width="7.28515625" style="16" customWidth="1"/>
    <col min="19" max="19" width="6.42578125" style="11" customWidth="1"/>
    <col min="20" max="20" width="6.85546875" style="24" customWidth="1"/>
    <col min="21" max="21" width="9" style="274" customWidth="1"/>
    <col min="22" max="24" width="6.140625" style="51" customWidth="1"/>
    <col min="25" max="25" width="7.5703125" style="25" customWidth="1"/>
    <col min="26" max="26" width="6.140625" style="26" customWidth="1"/>
    <col min="27" max="27" width="7" style="115" customWidth="1"/>
    <col min="28" max="28" width="9.28515625" style="275" customWidth="1"/>
    <col min="29" max="29" width="7.7109375" style="49" customWidth="1"/>
    <col min="30" max="30" width="6.42578125" style="31" customWidth="1"/>
    <col min="31" max="31" width="7.85546875" style="49" customWidth="1"/>
    <col min="32" max="32" width="7.140625" style="124" customWidth="1"/>
    <col min="33" max="33" width="7" style="53" customWidth="1"/>
    <col min="34" max="34" width="7" customWidth="1"/>
    <col min="35" max="35" width="6.7109375" style="283" customWidth="1"/>
    <col min="36" max="36" width="11.140625" style="311" customWidth="1"/>
    <col min="37" max="37" width="10.5703125" style="53" customWidth="1"/>
    <col min="38" max="38" width="7" customWidth="1"/>
    <col min="39" max="39" width="12.7109375" customWidth="1"/>
  </cols>
  <sheetData>
    <row r="1" spans="1:39" ht="15" customHeight="1" x14ac:dyDescent="0.6">
      <c r="A1" s="70"/>
      <c r="B1" s="346"/>
      <c r="C1" s="71"/>
      <c r="D1" s="70"/>
      <c r="E1" s="99"/>
      <c r="F1" s="71"/>
      <c r="G1" s="70"/>
      <c r="H1" s="84"/>
      <c r="I1" s="70"/>
      <c r="J1" s="70"/>
      <c r="K1" s="71"/>
      <c r="L1" s="71"/>
      <c r="M1" s="70"/>
      <c r="N1" s="95"/>
      <c r="O1" s="95"/>
      <c r="P1" s="72"/>
      <c r="Q1" s="72"/>
      <c r="R1" s="71"/>
      <c r="S1" s="70"/>
      <c r="T1" s="71"/>
      <c r="U1" s="100"/>
      <c r="V1" s="95"/>
      <c r="W1" s="72"/>
      <c r="X1" s="72"/>
      <c r="Y1" s="70"/>
      <c r="Z1" s="71"/>
      <c r="AA1" s="113"/>
      <c r="AB1" s="54"/>
      <c r="AC1" s="55"/>
      <c r="AD1" s="102"/>
      <c r="AE1" s="55"/>
      <c r="AF1" s="117"/>
      <c r="AG1" s="56"/>
      <c r="AH1" s="57"/>
      <c r="AI1" s="278"/>
      <c r="AJ1" s="57"/>
      <c r="AK1" s="56"/>
      <c r="AL1" s="57"/>
    </row>
    <row r="2" spans="1:39" ht="24.75" customHeight="1" x14ac:dyDescent="0.6">
      <c r="A2" s="358" t="s">
        <v>229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  <c r="AH2" s="358"/>
      <c r="AI2" s="358"/>
      <c r="AJ2" s="358"/>
      <c r="AK2" s="358"/>
      <c r="AL2" s="358"/>
      <c r="AM2" s="358"/>
    </row>
    <row r="3" spans="1:39" ht="5.25" customHeight="1" x14ac:dyDescent="0.6">
      <c r="A3" s="70" t="s">
        <v>218</v>
      </c>
      <c r="B3" s="346"/>
      <c r="C3" s="71"/>
      <c r="D3" s="70"/>
      <c r="E3" s="99"/>
      <c r="F3" s="71"/>
      <c r="G3" s="70"/>
      <c r="H3" s="84"/>
      <c r="I3" s="70"/>
      <c r="J3" s="70"/>
      <c r="K3" s="71"/>
      <c r="L3" s="71"/>
      <c r="M3" s="70"/>
      <c r="N3" s="95"/>
      <c r="O3" s="95"/>
      <c r="P3" s="72"/>
      <c r="Q3" s="72"/>
      <c r="R3" s="71"/>
      <c r="S3" s="70"/>
      <c r="T3" s="71"/>
      <c r="U3" s="100"/>
      <c r="V3" s="95"/>
      <c r="W3" s="72"/>
      <c r="X3" s="72"/>
      <c r="Y3" s="70"/>
      <c r="Z3" s="71"/>
      <c r="AA3" s="113"/>
      <c r="AB3" s="54"/>
      <c r="AC3" s="55"/>
      <c r="AD3" s="102"/>
      <c r="AE3" s="55"/>
      <c r="AF3" s="117"/>
      <c r="AG3" s="56"/>
      <c r="AH3" s="57"/>
      <c r="AI3" s="278"/>
      <c r="AJ3" s="57"/>
      <c r="AK3" s="56"/>
      <c r="AL3" s="57"/>
    </row>
    <row r="4" spans="1:39" s="3" customFormat="1" ht="45.75" customHeight="1" x14ac:dyDescent="0.2">
      <c r="A4" s="254" t="s">
        <v>0</v>
      </c>
      <c r="B4" s="318" t="s">
        <v>1</v>
      </c>
      <c r="C4" s="254" t="s">
        <v>2</v>
      </c>
      <c r="D4" s="254" t="s">
        <v>3</v>
      </c>
      <c r="E4" s="255" t="s">
        <v>4</v>
      </c>
      <c r="F4" s="255"/>
      <c r="G4" s="127"/>
      <c r="H4" s="359" t="s">
        <v>224</v>
      </c>
      <c r="I4" s="360"/>
      <c r="J4" s="361"/>
      <c r="K4" s="368" t="s">
        <v>207</v>
      </c>
      <c r="L4" s="369"/>
      <c r="M4" s="370"/>
      <c r="N4" s="316" t="s">
        <v>220</v>
      </c>
      <c r="O4" s="362" t="s">
        <v>221</v>
      </c>
      <c r="P4" s="363"/>
      <c r="Q4" s="364"/>
      <c r="R4" s="371" t="s">
        <v>208</v>
      </c>
      <c r="S4" s="372"/>
      <c r="T4" s="373"/>
      <c r="U4" s="314" t="s">
        <v>225</v>
      </c>
      <c r="V4" s="362" t="s">
        <v>222</v>
      </c>
      <c r="W4" s="363"/>
      <c r="X4" s="364"/>
      <c r="Y4" s="368" t="s">
        <v>209</v>
      </c>
      <c r="Z4" s="369"/>
      <c r="AA4" s="370"/>
      <c r="AB4" s="317" t="s">
        <v>216</v>
      </c>
      <c r="AC4" s="341" t="s">
        <v>230</v>
      </c>
      <c r="AD4" s="365" t="s">
        <v>223</v>
      </c>
      <c r="AE4" s="366"/>
      <c r="AF4" s="367"/>
      <c r="AG4" s="368" t="s">
        <v>210</v>
      </c>
      <c r="AH4" s="369"/>
      <c r="AI4" s="370"/>
      <c r="AJ4" s="313" t="s">
        <v>226</v>
      </c>
      <c r="AK4" s="315" t="s">
        <v>217</v>
      </c>
      <c r="AL4" s="318" t="s">
        <v>5</v>
      </c>
    </row>
    <row r="5" spans="1:39" s="3" customFormat="1" ht="30.75" customHeight="1" x14ac:dyDescent="0.2">
      <c r="A5" s="254"/>
      <c r="B5" s="318"/>
      <c r="C5" s="254"/>
      <c r="D5" s="256"/>
      <c r="E5" s="319" t="s">
        <v>6</v>
      </c>
      <c r="F5" s="319" t="s">
        <v>7</v>
      </c>
      <c r="G5" s="132" t="s">
        <v>214</v>
      </c>
      <c r="H5" s="319" t="s">
        <v>6</v>
      </c>
      <c r="I5" s="319" t="s">
        <v>7</v>
      </c>
      <c r="J5" s="132" t="s">
        <v>214</v>
      </c>
      <c r="K5" s="258" t="s">
        <v>195</v>
      </c>
      <c r="L5" s="259" t="s">
        <v>196</v>
      </c>
      <c r="M5" s="260" t="s">
        <v>197</v>
      </c>
      <c r="N5" s="314"/>
      <c r="O5" s="316" t="s">
        <v>6</v>
      </c>
      <c r="P5" s="255" t="s">
        <v>7</v>
      </c>
      <c r="Q5" s="132" t="s">
        <v>214</v>
      </c>
      <c r="R5" s="261" t="s">
        <v>198</v>
      </c>
      <c r="S5" s="262" t="s">
        <v>199</v>
      </c>
      <c r="T5" s="263" t="s">
        <v>200</v>
      </c>
      <c r="U5" s="271"/>
      <c r="V5" s="260"/>
      <c r="W5" s="260"/>
      <c r="X5" s="260"/>
      <c r="Y5" s="319" t="s">
        <v>201</v>
      </c>
      <c r="Z5" s="320" t="s">
        <v>202</v>
      </c>
      <c r="AA5" s="321" t="s">
        <v>203</v>
      </c>
      <c r="AB5" s="270"/>
      <c r="AC5" s="264"/>
      <c r="AD5" s="319" t="s">
        <v>6</v>
      </c>
      <c r="AE5" s="257" t="s">
        <v>7</v>
      </c>
      <c r="AF5" s="265" t="s">
        <v>214</v>
      </c>
      <c r="AG5" s="266" t="s">
        <v>204</v>
      </c>
      <c r="AH5" s="257" t="s">
        <v>205</v>
      </c>
      <c r="AI5" s="262" t="s">
        <v>206</v>
      </c>
      <c r="AJ5" s="276"/>
      <c r="AK5" s="255"/>
      <c r="AL5" s="254"/>
    </row>
    <row r="6" spans="1:39" ht="12" customHeight="1" x14ac:dyDescent="0.3">
      <c r="A6" s="58" t="s">
        <v>8</v>
      </c>
      <c r="B6" s="59"/>
      <c r="C6" s="59"/>
      <c r="D6" s="59"/>
      <c r="E6" s="125"/>
      <c r="F6" s="59"/>
      <c r="G6" s="60"/>
      <c r="H6" s="91"/>
      <c r="I6" s="82"/>
      <c r="J6" s="30"/>
      <c r="K6" s="83"/>
      <c r="L6" s="61"/>
      <c r="M6" s="62"/>
      <c r="N6" s="314"/>
      <c r="O6" s="322"/>
      <c r="P6" s="86"/>
      <c r="Q6" s="86"/>
      <c r="R6" s="63"/>
      <c r="S6" s="64"/>
      <c r="T6" s="65"/>
      <c r="U6" s="272"/>
      <c r="V6" s="73"/>
      <c r="W6" s="73"/>
      <c r="X6" s="73"/>
      <c r="Y6" s="66"/>
      <c r="Z6" s="67"/>
      <c r="AA6" s="114"/>
      <c r="AB6" s="270"/>
      <c r="AC6" s="68"/>
      <c r="AD6" s="34"/>
      <c r="AE6" s="45"/>
      <c r="AF6" s="118"/>
      <c r="AG6" s="126"/>
      <c r="AH6" s="126"/>
      <c r="AI6" s="279"/>
      <c r="AJ6" s="307"/>
      <c r="AK6" s="285"/>
      <c r="AL6" s="69"/>
    </row>
    <row r="7" spans="1:39" ht="20.25" customHeight="1" x14ac:dyDescent="0.3">
      <c r="A7" s="128" t="s">
        <v>9</v>
      </c>
      <c r="B7" s="347" t="s">
        <v>10</v>
      </c>
      <c r="C7" s="76">
        <v>31122</v>
      </c>
      <c r="D7" s="129" t="s">
        <v>11</v>
      </c>
      <c r="E7" s="130">
        <v>1</v>
      </c>
      <c r="F7" s="131">
        <v>0.4</v>
      </c>
      <c r="G7" s="132">
        <v>1</v>
      </c>
      <c r="H7" s="92">
        <v>1</v>
      </c>
      <c r="I7" s="78">
        <v>0.2</v>
      </c>
      <c r="J7" s="78">
        <v>0.5</v>
      </c>
      <c r="K7" s="133">
        <v>0</v>
      </c>
      <c r="L7" s="134">
        <v>0</v>
      </c>
      <c r="M7" s="35">
        <v>1</v>
      </c>
      <c r="N7" s="272">
        <f>SUM(K7:M7)</f>
        <v>1</v>
      </c>
      <c r="O7" s="135">
        <v>0</v>
      </c>
      <c r="P7" s="136">
        <v>0</v>
      </c>
      <c r="Q7" s="136">
        <v>0</v>
      </c>
      <c r="R7" s="28">
        <f>SUM(U1)</f>
        <v>0</v>
      </c>
      <c r="S7" s="28" t="s">
        <v>213</v>
      </c>
      <c r="T7" s="137" t="s">
        <v>213</v>
      </c>
      <c r="U7" s="272">
        <f>SUM(R7:T7)</f>
        <v>0</v>
      </c>
      <c r="V7" s="139"/>
      <c r="W7" s="139"/>
      <c r="X7" s="139"/>
      <c r="Y7" s="140" t="s">
        <v>213</v>
      </c>
      <c r="Z7" s="141" t="s">
        <v>213</v>
      </c>
      <c r="AA7" s="142">
        <v>0</v>
      </c>
      <c r="AB7" s="270">
        <f t="shared" ref="AB7:AB46" si="0">SUM(U7:AA7)</f>
        <v>0</v>
      </c>
      <c r="AC7" s="143">
        <f>N7+U7+AB7</f>
        <v>1</v>
      </c>
      <c r="AD7" s="144">
        <v>0</v>
      </c>
      <c r="AE7" s="143">
        <v>0</v>
      </c>
      <c r="AF7" s="145">
        <v>0</v>
      </c>
      <c r="AG7" s="98"/>
      <c r="AH7" s="312"/>
      <c r="AI7" s="280"/>
      <c r="AJ7" s="308"/>
      <c r="AK7" s="286"/>
      <c r="AL7" s="146" t="s">
        <v>12</v>
      </c>
    </row>
    <row r="8" spans="1:39" ht="39.75" x14ac:dyDescent="0.3">
      <c r="A8" s="128" t="s">
        <v>13</v>
      </c>
      <c r="B8" s="347" t="s">
        <v>14</v>
      </c>
      <c r="C8" s="76">
        <v>31122</v>
      </c>
      <c r="D8" s="147" t="s">
        <v>15</v>
      </c>
      <c r="E8" s="148">
        <v>2</v>
      </c>
      <c r="F8" s="149">
        <v>0.55000000000000004</v>
      </c>
      <c r="G8" s="150">
        <v>1.4</v>
      </c>
      <c r="H8" s="92">
        <v>2</v>
      </c>
      <c r="I8" s="77">
        <v>0.55000000000000004</v>
      </c>
      <c r="J8" s="78">
        <v>1.4</v>
      </c>
      <c r="K8" s="133">
        <v>0</v>
      </c>
      <c r="L8" s="151">
        <v>0</v>
      </c>
      <c r="M8" s="36">
        <v>2</v>
      </c>
      <c r="N8" s="272">
        <f t="shared" ref="N8:N17" si="1">SUM(K8:M8)</f>
        <v>2</v>
      </c>
      <c r="O8" s="135">
        <v>0</v>
      </c>
      <c r="P8" s="136">
        <v>0</v>
      </c>
      <c r="Q8" s="136">
        <v>0</v>
      </c>
      <c r="R8" s="39">
        <v>0</v>
      </c>
      <c r="S8" s="29" t="s">
        <v>213</v>
      </c>
      <c r="T8" s="152" t="s">
        <v>213</v>
      </c>
      <c r="U8" s="270">
        <f t="shared" ref="U8:U71" si="2">SUM(R8:T8)</f>
        <v>0</v>
      </c>
      <c r="V8" s="153" t="s">
        <v>213</v>
      </c>
      <c r="W8" s="153" t="s">
        <v>213</v>
      </c>
      <c r="X8" s="153" t="s">
        <v>213</v>
      </c>
      <c r="Y8" s="153" t="s">
        <v>213</v>
      </c>
      <c r="Z8" s="154" t="s">
        <v>213</v>
      </c>
      <c r="AA8" s="135">
        <v>0</v>
      </c>
      <c r="AB8" s="270">
        <f t="shared" si="0"/>
        <v>0</v>
      </c>
      <c r="AC8" s="143">
        <f t="shared" ref="AC8:AC71" si="3">N8+U8+AB8</f>
        <v>2</v>
      </c>
      <c r="AD8" s="144">
        <v>0</v>
      </c>
      <c r="AE8" s="143">
        <v>0</v>
      </c>
      <c r="AF8" s="145">
        <v>0</v>
      </c>
      <c r="AG8" s="98">
        <v>0</v>
      </c>
      <c r="AH8" s="98">
        <v>0</v>
      </c>
      <c r="AI8" s="280">
        <v>0</v>
      </c>
      <c r="AJ8" s="308">
        <f>SUM(AG8:AI8)</f>
        <v>0</v>
      </c>
      <c r="AK8" s="286">
        <f>O8+U8+AB8+AJ8</f>
        <v>0</v>
      </c>
      <c r="AL8" s="146" t="s">
        <v>12</v>
      </c>
    </row>
    <row r="9" spans="1:39" x14ac:dyDescent="0.3">
      <c r="A9" s="128" t="s">
        <v>16</v>
      </c>
      <c r="B9" s="347" t="s">
        <v>17</v>
      </c>
      <c r="C9" s="76">
        <v>31122</v>
      </c>
      <c r="D9" s="147" t="s">
        <v>15</v>
      </c>
      <c r="E9" s="148">
        <v>1</v>
      </c>
      <c r="F9" s="149">
        <v>0.12</v>
      </c>
      <c r="G9" s="132">
        <v>0.3</v>
      </c>
      <c r="H9" s="92">
        <v>1</v>
      </c>
      <c r="I9" s="77">
        <v>0.12</v>
      </c>
      <c r="J9" s="78">
        <v>0.3</v>
      </c>
      <c r="K9" s="133">
        <v>0</v>
      </c>
      <c r="L9" s="155">
        <v>0</v>
      </c>
      <c r="M9" s="37">
        <v>1</v>
      </c>
      <c r="N9" s="272">
        <f t="shared" si="1"/>
        <v>1</v>
      </c>
      <c r="O9" s="135">
        <v>0</v>
      </c>
      <c r="P9" s="136">
        <v>0</v>
      </c>
      <c r="Q9" s="136">
        <v>0</v>
      </c>
      <c r="R9" s="40">
        <v>0</v>
      </c>
      <c r="S9" s="23" t="s">
        <v>213</v>
      </c>
      <c r="T9" s="152" t="s">
        <v>213</v>
      </c>
      <c r="U9" s="271">
        <f t="shared" si="2"/>
        <v>0</v>
      </c>
      <c r="V9" s="153" t="s">
        <v>213</v>
      </c>
      <c r="W9" s="153" t="s">
        <v>213</v>
      </c>
      <c r="X9" s="153" t="s">
        <v>213</v>
      </c>
      <c r="Y9" s="153" t="s">
        <v>213</v>
      </c>
      <c r="Z9" s="154" t="s">
        <v>213</v>
      </c>
      <c r="AA9" s="135">
        <v>0</v>
      </c>
      <c r="AB9" s="270">
        <f t="shared" si="0"/>
        <v>0</v>
      </c>
      <c r="AC9" s="143">
        <f t="shared" si="3"/>
        <v>1</v>
      </c>
      <c r="AD9" s="144">
        <v>0</v>
      </c>
      <c r="AE9" s="143">
        <v>0</v>
      </c>
      <c r="AF9" s="145">
        <v>0</v>
      </c>
      <c r="AG9" s="98">
        <v>0</v>
      </c>
      <c r="AH9" s="98">
        <v>0</v>
      </c>
      <c r="AI9" s="280">
        <v>0</v>
      </c>
      <c r="AJ9" s="308">
        <f t="shared" ref="AJ9:AJ72" si="4">SUM(AG9:AI9)</f>
        <v>0</v>
      </c>
      <c r="AK9" s="286">
        <f t="shared" ref="AK9:AK72" si="5">O9+U9+AB9+AJ9</f>
        <v>0</v>
      </c>
      <c r="AL9" s="146" t="s">
        <v>12</v>
      </c>
    </row>
    <row r="10" spans="1:39" x14ac:dyDescent="0.3">
      <c r="A10" s="128" t="s">
        <v>18</v>
      </c>
      <c r="B10" s="347" t="s">
        <v>19</v>
      </c>
      <c r="C10" s="76">
        <v>31122</v>
      </c>
      <c r="D10" s="147" t="s">
        <v>15</v>
      </c>
      <c r="E10" s="148">
        <v>1</v>
      </c>
      <c r="F10" s="149">
        <v>0.12</v>
      </c>
      <c r="G10" s="132">
        <v>0.3</v>
      </c>
      <c r="H10" s="92">
        <v>1</v>
      </c>
      <c r="I10" s="77">
        <v>0.12</v>
      </c>
      <c r="J10" s="78">
        <v>0.3</v>
      </c>
      <c r="K10" s="133">
        <v>0</v>
      </c>
      <c r="L10" s="155">
        <v>0</v>
      </c>
      <c r="M10" s="37">
        <v>1</v>
      </c>
      <c r="N10" s="272">
        <f t="shared" si="1"/>
        <v>1</v>
      </c>
      <c r="O10" s="135">
        <v>0</v>
      </c>
      <c r="P10" s="136">
        <v>0</v>
      </c>
      <c r="Q10" s="136">
        <v>0</v>
      </c>
      <c r="R10" s="40">
        <v>0</v>
      </c>
      <c r="S10" s="23" t="s">
        <v>213</v>
      </c>
      <c r="T10" s="152" t="s">
        <v>213</v>
      </c>
      <c r="U10" s="272">
        <f t="shared" si="2"/>
        <v>0</v>
      </c>
      <c r="V10" s="153" t="s">
        <v>213</v>
      </c>
      <c r="W10" s="153" t="s">
        <v>213</v>
      </c>
      <c r="X10" s="153" t="s">
        <v>213</v>
      </c>
      <c r="Y10" s="153" t="s">
        <v>213</v>
      </c>
      <c r="Z10" s="154" t="s">
        <v>213</v>
      </c>
      <c r="AA10" s="135">
        <v>0</v>
      </c>
      <c r="AB10" s="270">
        <f t="shared" si="0"/>
        <v>0</v>
      </c>
      <c r="AC10" s="143">
        <f t="shared" si="3"/>
        <v>1</v>
      </c>
      <c r="AD10" s="144">
        <v>0</v>
      </c>
      <c r="AE10" s="143">
        <v>0</v>
      </c>
      <c r="AF10" s="145">
        <v>0</v>
      </c>
      <c r="AG10" s="98">
        <v>0</v>
      </c>
      <c r="AH10" s="98">
        <v>0</v>
      </c>
      <c r="AI10" s="280">
        <v>0</v>
      </c>
      <c r="AJ10" s="308">
        <f t="shared" si="4"/>
        <v>0</v>
      </c>
      <c r="AK10" s="286">
        <f t="shared" si="5"/>
        <v>0</v>
      </c>
      <c r="AL10" s="146" t="s">
        <v>12</v>
      </c>
    </row>
    <row r="11" spans="1:39" x14ac:dyDescent="0.3">
      <c r="A11" s="128" t="s">
        <v>20</v>
      </c>
      <c r="B11" s="347" t="s">
        <v>21</v>
      </c>
      <c r="C11" s="76">
        <v>31122</v>
      </c>
      <c r="D11" s="147" t="s">
        <v>15</v>
      </c>
      <c r="E11" s="148">
        <v>2</v>
      </c>
      <c r="F11" s="149">
        <v>0.79</v>
      </c>
      <c r="G11" s="156">
        <v>2</v>
      </c>
      <c r="H11" s="92">
        <v>2</v>
      </c>
      <c r="I11" s="77">
        <v>0.79</v>
      </c>
      <c r="J11" s="76">
        <v>2</v>
      </c>
      <c r="K11" s="133">
        <v>0</v>
      </c>
      <c r="L11" s="155">
        <v>0</v>
      </c>
      <c r="M11" s="38">
        <v>2</v>
      </c>
      <c r="N11" s="272">
        <f t="shared" si="1"/>
        <v>2</v>
      </c>
      <c r="O11" s="135">
        <v>0</v>
      </c>
      <c r="P11" s="136">
        <v>0</v>
      </c>
      <c r="Q11" s="136">
        <v>0</v>
      </c>
      <c r="R11" s="40">
        <v>0</v>
      </c>
      <c r="S11" s="23" t="s">
        <v>213</v>
      </c>
      <c r="T11" s="152" t="s">
        <v>213</v>
      </c>
      <c r="U11" s="272">
        <f t="shared" si="2"/>
        <v>0</v>
      </c>
      <c r="V11" s="153" t="s">
        <v>213</v>
      </c>
      <c r="W11" s="153" t="s">
        <v>213</v>
      </c>
      <c r="X11" s="153" t="s">
        <v>213</v>
      </c>
      <c r="Y11" s="153" t="s">
        <v>213</v>
      </c>
      <c r="Z11" s="154" t="s">
        <v>213</v>
      </c>
      <c r="AA11" s="135">
        <v>0</v>
      </c>
      <c r="AB11" s="270">
        <f t="shared" si="0"/>
        <v>0</v>
      </c>
      <c r="AC11" s="143">
        <f t="shared" si="3"/>
        <v>2</v>
      </c>
      <c r="AD11" s="144">
        <v>0</v>
      </c>
      <c r="AE11" s="143">
        <v>0</v>
      </c>
      <c r="AF11" s="145">
        <v>0</v>
      </c>
      <c r="AG11" s="98">
        <v>0</v>
      </c>
      <c r="AH11" s="98">
        <v>0</v>
      </c>
      <c r="AI11" s="280">
        <v>0</v>
      </c>
      <c r="AJ11" s="308">
        <f t="shared" si="4"/>
        <v>0</v>
      </c>
      <c r="AK11" s="286">
        <f t="shared" si="5"/>
        <v>0</v>
      </c>
      <c r="AL11" s="146" t="s">
        <v>12</v>
      </c>
    </row>
    <row r="12" spans="1:39" x14ac:dyDescent="0.3">
      <c r="A12" s="128" t="s">
        <v>22</v>
      </c>
      <c r="B12" s="347" t="s">
        <v>23</v>
      </c>
      <c r="C12" s="76">
        <v>31123</v>
      </c>
      <c r="D12" s="147" t="s">
        <v>15</v>
      </c>
      <c r="E12" s="148">
        <v>4</v>
      </c>
      <c r="F12" s="149">
        <v>0.47</v>
      </c>
      <c r="G12" s="150">
        <v>1.2</v>
      </c>
      <c r="H12" s="92">
        <v>4</v>
      </c>
      <c r="I12" s="77">
        <v>0.47</v>
      </c>
      <c r="J12" s="78">
        <v>1.2</v>
      </c>
      <c r="K12" s="133">
        <v>0</v>
      </c>
      <c r="L12" s="155">
        <v>0</v>
      </c>
      <c r="M12" s="37">
        <v>4</v>
      </c>
      <c r="N12" s="272">
        <f t="shared" si="1"/>
        <v>4</v>
      </c>
      <c r="O12" s="135">
        <v>0</v>
      </c>
      <c r="P12" s="136">
        <v>0</v>
      </c>
      <c r="Q12" s="136">
        <v>0</v>
      </c>
      <c r="R12" s="40">
        <v>0</v>
      </c>
      <c r="S12" s="23" t="s">
        <v>213</v>
      </c>
      <c r="T12" s="152" t="s">
        <v>213</v>
      </c>
      <c r="U12" s="270">
        <f t="shared" si="2"/>
        <v>0</v>
      </c>
      <c r="V12" s="153" t="s">
        <v>213</v>
      </c>
      <c r="W12" s="153" t="s">
        <v>213</v>
      </c>
      <c r="X12" s="153" t="s">
        <v>213</v>
      </c>
      <c r="Y12" s="153" t="s">
        <v>213</v>
      </c>
      <c r="Z12" s="154" t="s">
        <v>213</v>
      </c>
      <c r="AA12" s="135">
        <v>0</v>
      </c>
      <c r="AB12" s="270">
        <f t="shared" si="0"/>
        <v>0</v>
      </c>
      <c r="AC12" s="143">
        <f t="shared" si="3"/>
        <v>4</v>
      </c>
      <c r="AD12" s="144">
        <v>0</v>
      </c>
      <c r="AE12" s="143">
        <v>0</v>
      </c>
      <c r="AF12" s="145">
        <v>0</v>
      </c>
      <c r="AG12" s="98">
        <v>0</v>
      </c>
      <c r="AH12" s="98">
        <v>0</v>
      </c>
      <c r="AI12" s="280">
        <v>0</v>
      </c>
      <c r="AJ12" s="308">
        <f t="shared" si="4"/>
        <v>0</v>
      </c>
      <c r="AK12" s="286">
        <f t="shared" si="5"/>
        <v>0</v>
      </c>
      <c r="AL12" s="146" t="s">
        <v>12</v>
      </c>
    </row>
    <row r="13" spans="1:39" x14ac:dyDescent="0.3">
      <c r="A13" s="128" t="s">
        <v>24</v>
      </c>
      <c r="B13" s="347" t="s">
        <v>25</v>
      </c>
      <c r="C13" s="76">
        <v>31134</v>
      </c>
      <c r="D13" s="147" t="s">
        <v>26</v>
      </c>
      <c r="E13" s="148">
        <v>1</v>
      </c>
      <c r="F13" s="149">
        <v>0.16</v>
      </c>
      <c r="G13" s="150">
        <v>0.4</v>
      </c>
      <c r="H13" s="92">
        <v>1</v>
      </c>
      <c r="I13" s="77">
        <v>0.16</v>
      </c>
      <c r="J13" s="78">
        <v>0.4</v>
      </c>
      <c r="K13" s="133">
        <v>0</v>
      </c>
      <c r="L13" s="155">
        <v>0</v>
      </c>
      <c r="M13" s="37">
        <v>1</v>
      </c>
      <c r="N13" s="272">
        <f t="shared" si="1"/>
        <v>1</v>
      </c>
      <c r="O13" s="135">
        <v>0</v>
      </c>
      <c r="P13" s="136">
        <v>0</v>
      </c>
      <c r="Q13" s="136">
        <v>0</v>
      </c>
      <c r="R13" s="40">
        <v>0</v>
      </c>
      <c r="S13" s="23" t="s">
        <v>213</v>
      </c>
      <c r="T13" s="152" t="s">
        <v>213</v>
      </c>
      <c r="U13" s="271">
        <f t="shared" si="2"/>
        <v>0</v>
      </c>
      <c r="V13" s="153" t="s">
        <v>213</v>
      </c>
      <c r="W13" s="153" t="s">
        <v>213</v>
      </c>
      <c r="X13" s="153" t="s">
        <v>213</v>
      </c>
      <c r="Y13" s="153" t="s">
        <v>213</v>
      </c>
      <c r="Z13" s="154" t="s">
        <v>213</v>
      </c>
      <c r="AA13" s="135">
        <v>0</v>
      </c>
      <c r="AB13" s="308">
        <f t="shared" si="0"/>
        <v>0</v>
      </c>
      <c r="AC13" s="143">
        <f t="shared" si="3"/>
        <v>1</v>
      </c>
      <c r="AD13" s="144">
        <v>0</v>
      </c>
      <c r="AE13" s="143">
        <v>0</v>
      </c>
      <c r="AF13" s="145">
        <v>0</v>
      </c>
      <c r="AG13" s="98">
        <v>0</v>
      </c>
      <c r="AH13" s="98">
        <v>0</v>
      </c>
      <c r="AI13" s="280">
        <v>0</v>
      </c>
      <c r="AJ13" s="308">
        <f t="shared" si="4"/>
        <v>0</v>
      </c>
      <c r="AK13" s="286">
        <f t="shared" si="5"/>
        <v>0</v>
      </c>
      <c r="AL13" s="146" t="s">
        <v>12</v>
      </c>
    </row>
    <row r="14" spans="1:39" ht="15" customHeight="1" x14ac:dyDescent="0.3">
      <c r="A14" s="128" t="s">
        <v>27</v>
      </c>
      <c r="B14" s="347" t="s">
        <v>28</v>
      </c>
      <c r="C14" s="76">
        <v>31159</v>
      </c>
      <c r="D14" s="147" t="s">
        <v>15</v>
      </c>
      <c r="E14" s="148">
        <v>1</v>
      </c>
      <c r="F14" s="149">
        <v>1.58</v>
      </c>
      <c r="G14" s="132">
        <v>4</v>
      </c>
      <c r="H14" s="92">
        <v>1</v>
      </c>
      <c r="I14" s="77">
        <v>1.58</v>
      </c>
      <c r="J14" s="76">
        <v>4</v>
      </c>
      <c r="K14" s="133">
        <v>0</v>
      </c>
      <c r="L14" s="155">
        <v>0</v>
      </c>
      <c r="M14" s="38">
        <v>0</v>
      </c>
      <c r="N14" s="272">
        <f t="shared" si="1"/>
        <v>0</v>
      </c>
      <c r="O14" s="135">
        <v>0</v>
      </c>
      <c r="P14" s="136">
        <v>0</v>
      </c>
      <c r="Q14" s="136">
        <v>0</v>
      </c>
      <c r="R14" s="40">
        <v>0</v>
      </c>
      <c r="S14" s="23" t="s">
        <v>213</v>
      </c>
      <c r="T14" s="157">
        <v>1</v>
      </c>
      <c r="U14" s="272">
        <f t="shared" si="2"/>
        <v>1</v>
      </c>
      <c r="V14" s="153" t="s">
        <v>213</v>
      </c>
      <c r="W14" s="153" t="s">
        <v>213</v>
      </c>
      <c r="X14" s="153" t="s">
        <v>213</v>
      </c>
      <c r="Y14" s="153" t="s">
        <v>213</v>
      </c>
      <c r="Z14" s="154" t="s">
        <v>213</v>
      </c>
      <c r="AA14" s="135">
        <v>0</v>
      </c>
      <c r="AB14" s="308">
        <f t="shared" si="0"/>
        <v>1</v>
      </c>
      <c r="AC14" s="143">
        <f t="shared" si="3"/>
        <v>2</v>
      </c>
      <c r="AD14" s="144">
        <v>0</v>
      </c>
      <c r="AE14" s="143">
        <v>0</v>
      </c>
      <c r="AF14" s="145">
        <v>0</v>
      </c>
      <c r="AG14" s="98">
        <v>0</v>
      </c>
      <c r="AH14" s="98">
        <v>0</v>
      </c>
      <c r="AI14" s="280">
        <v>0</v>
      </c>
      <c r="AJ14" s="308">
        <f t="shared" si="4"/>
        <v>0</v>
      </c>
      <c r="AK14" s="286">
        <f t="shared" si="5"/>
        <v>2</v>
      </c>
      <c r="AL14" s="146" t="s">
        <v>12</v>
      </c>
    </row>
    <row r="15" spans="1:39" ht="17.25" customHeight="1" x14ac:dyDescent="0.3">
      <c r="A15" s="128" t="s">
        <v>29</v>
      </c>
      <c r="B15" s="347" t="s">
        <v>30</v>
      </c>
      <c r="C15" s="76">
        <v>31161</v>
      </c>
      <c r="D15" s="147" t="s">
        <v>26</v>
      </c>
      <c r="E15" s="158">
        <v>1</v>
      </c>
      <c r="F15" s="159">
        <v>0.79</v>
      </c>
      <c r="G15" s="132">
        <v>2</v>
      </c>
      <c r="H15" s="92">
        <v>1</v>
      </c>
      <c r="I15" s="77">
        <v>0.79</v>
      </c>
      <c r="J15" s="76">
        <v>2</v>
      </c>
      <c r="K15" s="160">
        <v>0</v>
      </c>
      <c r="L15" s="161">
        <v>0</v>
      </c>
      <c r="M15" s="41">
        <v>0</v>
      </c>
      <c r="N15" s="272">
        <f t="shared" si="1"/>
        <v>0</v>
      </c>
      <c r="O15" s="135">
        <v>0</v>
      </c>
      <c r="P15" s="136">
        <v>0</v>
      </c>
      <c r="Q15" s="136">
        <v>0</v>
      </c>
      <c r="R15" s="42">
        <v>0</v>
      </c>
      <c r="S15" s="43" t="s">
        <v>213</v>
      </c>
      <c r="T15" s="162">
        <v>1</v>
      </c>
      <c r="U15" s="272">
        <f t="shared" si="2"/>
        <v>1</v>
      </c>
      <c r="V15" s="153" t="s">
        <v>213</v>
      </c>
      <c r="W15" s="153" t="s">
        <v>213</v>
      </c>
      <c r="X15" s="153" t="s">
        <v>213</v>
      </c>
      <c r="Y15" s="140" t="s">
        <v>213</v>
      </c>
      <c r="Z15" s="163" t="s">
        <v>213</v>
      </c>
      <c r="AA15" s="135">
        <v>0</v>
      </c>
      <c r="AB15" s="308">
        <f t="shared" si="0"/>
        <v>1</v>
      </c>
      <c r="AC15" s="143">
        <f t="shared" si="3"/>
        <v>2</v>
      </c>
      <c r="AD15" s="144">
        <v>0</v>
      </c>
      <c r="AE15" s="143">
        <v>0</v>
      </c>
      <c r="AF15" s="145">
        <v>0</v>
      </c>
      <c r="AG15" s="98">
        <v>0</v>
      </c>
      <c r="AH15" s="98">
        <v>0</v>
      </c>
      <c r="AI15" s="280">
        <v>0</v>
      </c>
      <c r="AJ15" s="308">
        <f t="shared" si="4"/>
        <v>0</v>
      </c>
      <c r="AK15" s="286">
        <f t="shared" si="5"/>
        <v>2</v>
      </c>
      <c r="AL15" s="146" t="s">
        <v>12</v>
      </c>
    </row>
    <row r="16" spans="1:39" ht="50.25" customHeight="1" x14ac:dyDescent="0.3">
      <c r="A16" s="128" t="s">
        <v>31</v>
      </c>
      <c r="B16" s="347" t="s">
        <v>32</v>
      </c>
      <c r="C16" s="76">
        <v>31161</v>
      </c>
      <c r="D16" s="147" t="s">
        <v>26</v>
      </c>
      <c r="E16" s="148">
        <v>1</v>
      </c>
      <c r="F16" s="149">
        <v>1.58</v>
      </c>
      <c r="G16" s="164">
        <v>4</v>
      </c>
      <c r="H16" s="92">
        <v>1</v>
      </c>
      <c r="I16" s="77">
        <v>1.38</v>
      </c>
      <c r="J16" s="78">
        <v>3.5</v>
      </c>
      <c r="K16" s="165">
        <v>0</v>
      </c>
      <c r="L16" s="155">
        <v>0</v>
      </c>
      <c r="M16" s="37">
        <v>0</v>
      </c>
      <c r="N16" s="272">
        <f t="shared" si="1"/>
        <v>0</v>
      </c>
      <c r="O16" s="135">
        <v>0</v>
      </c>
      <c r="P16" s="136">
        <v>0</v>
      </c>
      <c r="Q16" s="136">
        <v>0</v>
      </c>
      <c r="R16" s="40">
        <v>0</v>
      </c>
      <c r="S16" s="23" t="s">
        <v>213</v>
      </c>
      <c r="T16" s="157">
        <v>1</v>
      </c>
      <c r="U16" s="272">
        <f>SUM(R16:T16)</f>
        <v>1</v>
      </c>
      <c r="V16" s="153" t="s">
        <v>213</v>
      </c>
      <c r="W16" s="153" t="s">
        <v>213</v>
      </c>
      <c r="X16" s="153" t="s">
        <v>213</v>
      </c>
      <c r="Y16" s="153" t="s">
        <v>213</v>
      </c>
      <c r="Z16" s="154" t="s">
        <v>213</v>
      </c>
      <c r="AA16" s="135">
        <v>0</v>
      </c>
      <c r="AB16" s="308">
        <f t="shared" si="0"/>
        <v>1</v>
      </c>
      <c r="AC16" s="143">
        <f t="shared" si="3"/>
        <v>2</v>
      </c>
      <c r="AD16" s="144">
        <v>0</v>
      </c>
      <c r="AE16" s="143">
        <v>0</v>
      </c>
      <c r="AF16" s="145">
        <v>0</v>
      </c>
      <c r="AG16" s="98">
        <v>0</v>
      </c>
      <c r="AH16" s="98">
        <v>0</v>
      </c>
      <c r="AI16" s="280">
        <v>1</v>
      </c>
      <c r="AJ16" s="308">
        <f t="shared" si="4"/>
        <v>1</v>
      </c>
      <c r="AK16" s="286">
        <f t="shared" si="5"/>
        <v>3</v>
      </c>
      <c r="AL16" s="146" t="s">
        <v>12</v>
      </c>
    </row>
    <row r="17" spans="1:38" ht="15.75" customHeight="1" x14ac:dyDescent="0.3">
      <c r="A17" s="166" t="s">
        <v>33</v>
      </c>
      <c r="B17" s="348"/>
      <c r="C17" s="168"/>
      <c r="D17" s="169"/>
      <c r="E17" s="130">
        <v>15</v>
      </c>
      <c r="F17" s="170">
        <v>6.56</v>
      </c>
      <c r="G17" s="171">
        <f>SUM(G7:G16)</f>
        <v>16.600000000000001</v>
      </c>
      <c r="H17" s="93">
        <v>15</v>
      </c>
      <c r="I17" s="77">
        <v>6.16</v>
      </c>
      <c r="J17" s="87">
        <v>15.6</v>
      </c>
      <c r="K17" s="133">
        <v>0</v>
      </c>
      <c r="L17" s="172">
        <v>0</v>
      </c>
      <c r="M17" s="7"/>
      <c r="N17" s="272">
        <f t="shared" si="1"/>
        <v>0</v>
      </c>
      <c r="O17" s="135">
        <v>0</v>
      </c>
      <c r="P17" s="136">
        <v>0</v>
      </c>
      <c r="Q17" s="136">
        <v>0</v>
      </c>
      <c r="R17" s="23"/>
      <c r="S17" s="15">
        <v>0</v>
      </c>
      <c r="T17" s="173">
        <v>0</v>
      </c>
      <c r="U17" s="271">
        <f t="shared" si="2"/>
        <v>0</v>
      </c>
      <c r="V17" s="153" t="s">
        <v>213</v>
      </c>
      <c r="W17" s="153" t="s">
        <v>213</v>
      </c>
      <c r="X17" s="153" t="s">
        <v>213</v>
      </c>
      <c r="Y17" s="174" t="s">
        <v>213</v>
      </c>
      <c r="Z17" s="175"/>
      <c r="AA17" s="135">
        <v>0</v>
      </c>
      <c r="AB17" s="308">
        <f t="shared" ref="AB17:AB39" si="6">SUM(Z17:AA17)</f>
        <v>0</v>
      </c>
      <c r="AC17" s="143">
        <f t="shared" si="3"/>
        <v>0</v>
      </c>
      <c r="AD17" s="144">
        <v>0</v>
      </c>
      <c r="AE17" s="143">
        <v>0</v>
      </c>
      <c r="AF17" s="145">
        <v>0</v>
      </c>
      <c r="AG17" s="176">
        <v>0</v>
      </c>
      <c r="AH17" s="98">
        <v>0</v>
      </c>
      <c r="AI17" s="281"/>
      <c r="AJ17" s="308">
        <f t="shared" si="4"/>
        <v>0</v>
      </c>
      <c r="AK17" s="286">
        <f t="shared" si="5"/>
        <v>0</v>
      </c>
      <c r="AL17" s="146"/>
    </row>
    <row r="18" spans="1:38" s="1" customFormat="1" ht="15" customHeight="1" x14ac:dyDescent="0.3">
      <c r="A18" s="177" t="s">
        <v>34</v>
      </c>
      <c r="B18" s="349"/>
      <c r="C18" s="178"/>
      <c r="D18" s="178"/>
      <c r="E18" s="178"/>
      <c r="F18" s="178"/>
      <c r="G18" s="149"/>
      <c r="H18" s="179"/>
      <c r="I18" s="149"/>
      <c r="J18" s="164"/>
      <c r="K18" s="133"/>
      <c r="L18" s="180"/>
      <c r="M18" s="8"/>
      <c r="N18" s="272"/>
      <c r="O18" s="135"/>
      <c r="P18" s="135"/>
      <c r="Q18" s="135"/>
      <c r="R18" s="13"/>
      <c r="S18" s="23"/>
      <c r="T18" s="152"/>
      <c r="U18" s="272"/>
      <c r="V18" s="138"/>
      <c r="W18" s="138"/>
      <c r="X18" s="138"/>
      <c r="Y18" s="181"/>
      <c r="Z18" s="182"/>
      <c r="AA18" s="183"/>
      <c r="AB18" s="308"/>
      <c r="AC18" s="143"/>
      <c r="AD18" s="144"/>
      <c r="AE18" s="143"/>
      <c r="AF18" s="145"/>
      <c r="AG18" s="184"/>
      <c r="AH18" s="98"/>
      <c r="AI18" s="281"/>
      <c r="AJ18" s="308">
        <f t="shared" si="4"/>
        <v>0</v>
      </c>
      <c r="AK18" s="286">
        <f t="shared" si="5"/>
        <v>0</v>
      </c>
      <c r="AL18" s="185"/>
    </row>
    <row r="19" spans="1:38" x14ac:dyDescent="0.3">
      <c r="A19" s="128" t="s">
        <v>35</v>
      </c>
      <c r="B19" s="347" t="s">
        <v>36</v>
      </c>
      <c r="C19" s="76">
        <v>21111</v>
      </c>
      <c r="D19" s="129" t="s">
        <v>37</v>
      </c>
      <c r="E19" s="186">
        <v>1</v>
      </c>
      <c r="F19" s="187">
        <v>3.3</v>
      </c>
      <c r="G19" s="132">
        <v>8.35</v>
      </c>
      <c r="H19" s="93">
        <f ca="1">H19:J1061</f>
        <v>0</v>
      </c>
      <c r="I19" s="77">
        <v>1.02</v>
      </c>
      <c r="J19" s="77">
        <v>2.57</v>
      </c>
      <c r="K19" s="133">
        <v>0</v>
      </c>
      <c r="L19" s="110"/>
      <c r="M19" s="9">
        <v>0</v>
      </c>
      <c r="N19" s="272">
        <f>SUM(K19:M19)</f>
        <v>0</v>
      </c>
      <c r="O19" s="98">
        <v>1</v>
      </c>
      <c r="P19" s="77">
        <v>0.76</v>
      </c>
      <c r="Q19" s="77">
        <v>1.93</v>
      </c>
      <c r="R19" s="14">
        <v>0</v>
      </c>
      <c r="S19" s="14">
        <v>0</v>
      </c>
      <c r="T19" s="188">
        <v>0</v>
      </c>
      <c r="U19" s="272">
        <f t="shared" si="2"/>
        <v>0</v>
      </c>
      <c r="V19" s="109">
        <v>1</v>
      </c>
      <c r="W19" s="110">
        <v>0.76</v>
      </c>
      <c r="X19" s="110">
        <v>1.93</v>
      </c>
      <c r="Y19" s="96" t="s">
        <v>213</v>
      </c>
      <c r="Z19" s="189">
        <v>0</v>
      </c>
      <c r="AA19" s="190">
        <v>0</v>
      </c>
      <c r="AB19" s="308">
        <f t="shared" si="6"/>
        <v>0</v>
      </c>
      <c r="AC19" s="143">
        <f t="shared" si="3"/>
        <v>0</v>
      </c>
      <c r="AD19" s="97">
        <f ca="1">AD19:AF1121</f>
        <v>0</v>
      </c>
      <c r="AE19" s="105">
        <v>0.76</v>
      </c>
      <c r="AF19" s="119">
        <v>1.92</v>
      </c>
      <c r="AG19" s="191">
        <v>1</v>
      </c>
      <c r="AH19" s="98">
        <v>1</v>
      </c>
      <c r="AI19" s="280">
        <v>1</v>
      </c>
      <c r="AJ19" s="308">
        <f t="shared" si="4"/>
        <v>3</v>
      </c>
      <c r="AK19" s="286">
        <f t="shared" si="5"/>
        <v>4</v>
      </c>
      <c r="AL19" s="146" t="s">
        <v>12</v>
      </c>
    </row>
    <row r="20" spans="1:38" x14ac:dyDescent="0.3">
      <c r="A20" s="128" t="s">
        <v>38</v>
      </c>
      <c r="B20" s="347" t="s">
        <v>39</v>
      </c>
      <c r="C20" s="76">
        <v>21111</v>
      </c>
      <c r="D20" s="129" t="s">
        <v>37</v>
      </c>
      <c r="E20" s="186">
        <v>5</v>
      </c>
      <c r="F20" s="192">
        <v>13.96</v>
      </c>
      <c r="G20" s="156">
        <v>35.29</v>
      </c>
      <c r="H20" s="93">
        <v>5</v>
      </c>
      <c r="I20" s="78">
        <v>4.3</v>
      </c>
      <c r="J20" s="77">
        <v>10.86</v>
      </c>
      <c r="K20" s="133">
        <v>0</v>
      </c>
      <c r="L20" s="111"/>
      <c r="M20" s="9">
        <v>0</v>
      </c>
      <c r="N20" s="272">
        <f t="shared" ref="N20:N83" si="7">SUM(K20:M20)</f>
        <v>0</v>
      </c>
      <c r="O20" s="98">
        <v>5</v>
      </c>
      <c r="P20" s="77">
        <v>3.22</v>
      </c>
      <c r="Q20" s="77">
        <v>8.15</v>
      </c>
      <c r="R20" s="14">
        <v>0</v>
      </c>
      <c r="S20" s="14">
        <v>0</v>
      </c>
      <c r="T20" s="188">
        <v>0</v>
      </c>
      <c r="U20" s="270">
        <f t="shared" si="2"/>
        <v>0</v>
      </c>
      <c r="V20" s="109">
        <v>5</v>
      </c>
      <c r="W20" s="110">
        <v>3.22</v>
      </c>
      <c r="X20" s="110">
        <v>8.15</v>
      </c>
      <c r="Y20" s="96" t="s">
        <v>213</v>
      </c>
      <c r="Z20" s="189">
        <v>0</v>
      </c>
      <c r="AA20" s="193">
        <v>0</v>
      </c>
      <c r="AB20" s="308">
        <f t="shared" si="6"/>
        <v>0</v>
      </c>
      <c r="AC20" s="143">
        <f t="shared" si="3"/>
        <v>0</v>
      </c>
      <c r="AD20" s="97">
        <v>5</v>
      </c>
      <c r="AE20" s="105">
        <v>3.22</v>
      </c>
      <c r="AF20" s="119">
        <v>8.1300000000000008</v>
      </c>
      <c r="AG20" s="191">
        <v>5</v>
      </c>
      <c r="AH20" s="98">
        <v>5</v>
      </c>
      <c r="AI20" s="280">
        <v>5</v>
      </c>
      <c r="AJ20" s="308">
        <f t="shared" si="4"/>
        <v>15</v>
      </c>
      <c r="AK20" s="286">
        <f t="shared" si="5"/>
        <v>20</v>
      </c>
      <c r="AL20" s="146" t="s">
        <v>12</v>
      </c>
    </row>
    <row r="21" spans="1:38" x14ac:dyDescent="0.3">
      <c r="A21" s="128" t="s">
        <v>40</v>
      </c>
      <c r="B21" s="347" t="s">
        <v>41</v>
      </c>
      <c r="C21" s="76">
        <v>21111</v>
      </c>
      <c r="D21" s="129" t="s">
        <v>37</v>
      </c>
      <c r="E21" s="186">
        <v>6</v>
      </c>
      <c r="F21" s="187">
        <v>16.8</v>
      </c>
      <c r="G21" s="156">
        <v>42.48</v>
      </c>
      <c r="H21" s="93">
        <v>7</v>
      </c>
      <c r="I21" s="77">
        <v>5.17</v>
      </c>
      <c r="J21" s="77">
        <v>13.07</v>
      </c>
      <c r="K21" s="133">
        <v>0</v>
      </c>
      <c r="L21" s="110"/>
      <c r="M21" s="9">
        <v>0</v>
      </c>
      <c r="N21" s="272">
        <f t="shared" si="7"/>
        <v>0</v>
      </c>
      <c r="O21" s="98">
        <v>7</v>
      </c>
      <c r="P21" s="77">
        <v>3.88</v>
      </c>
      <c r="Q21" s="78">
        <v>9.8000000000000007</v>
      </c>
      <c r="R21" s="14">
        <v>0</v>
      </c>
      <c r="S21" s="14">
        <v>0</v>
      </c>
      <c r="T21" s="194">
        <v>0</v>
      </c>
      <c r="U21" s="271">
        <f t="shared" si="2"/>
        <v>0</v>
      </c>
      <c r="V21" s="109">
        <v>7</v>
      </c>
      <c r="W21" s="110">
        <v>3.88</v>
      </c>
      <c r="X21" s="111">
        <v>9.8000000000000007</v>
      </c>
      <c r="Y21" s="96" t="s">
        <v>213</v>
      </c>
      <c r="Z21" s="189">
        <v>0</v>
      </c>
      <c r="AA21" s="195">
        <v>0</v>
      </c>
      <c r="AB21" s="308">
        <f t="shared" si="6"/>
        <v>0</v>
      </c>
      <c r="AC21" s="143">
        <f t="shared" si="3"/>
        <v>0</v>
      </c>
      <c r="AD21" s="97">
        <v>7</v>
      </c>
      <c r="AE21" s="105">
        <v>3.88</v>
      </c>
      <c r="AF21" s="119">
        <v>9.81</v>
      </c>
      <c r="AG21" s="191">
        <v>6</v>
      </c>
      <c r="AH21" s="98">
        <v>6</v>
      </c>
      <c r="AI21" s="280">
        <v>5</v>
      </c>
      <c r="AJ21" s="308">
        <f t="shared" si="4"/>
        <v>17</v>
      </c>
      <c r="AK21" s="286">
        <f t="shared" si="5"/>
        <v>24</v>
      </c>
      <c r="AL21" s="146" t="s">
        <v>12</v>
      </c>
    </row>
    <row r="22" spans="1:38" x14ac:dyDescent="0.3">
      <c r="A22" s="128" t="s">
        <v>42</v>
      </c>
      <c r="B22" s="347" t="s">
        <v>43</v>
      </c>
      <c r="C22" s="76">
        <v>21111</v>
      </c>
      <c r="D22" s="129" t="s">
        <v>37</v>
      </c>
      <c r="E22" s="186">
        <v>1</v>
      </c>
      <c r="F22" s="192">
        <v>2.41</v>
      </c>
      <c r="G22" s="132">
        <v>6.1</v>
      </c>
      <c r="H22" s="93">
        <v>1</v>
      </c>
      <c r="I22" s="77">
        <v>0.74</v>
      </c>
      <c r="J22" s="77">
        <v>1.88</v>
      </c>
      <c r="K22" s="133">
        <v>0</v>
      </c>
      <c r="L22" s="110"/>
      <c r="M22" s="9">
        <v>0</v>
      </c>
      <c r="N22" s="272">
        <f t="shared" si="7"/>
        <v>0</v>
      </c>
      <c r="O22" s="98">
        <v>1</v>
      </c>
      <c r="P22" s="77">
        <v>0.56000000000000005</v>
      </c>
      <c r="Q22" s="77">
        <v>1.41</v>
      </c>
      <c r="R22" s="14">
        <v>0</v>
      </c>
      <c r="S22" s="14">
        <v>0</v>
      </c>
      <c r="T22" s="188">
        <v>0</v>
      </c>
      <c r="U22" s="272">
        <f t="shared" si="2"/>
        <v>0</v>
      </c>
      <c r="V22" s="109">
        <v>1</v>
      </c>
      <c r="W22" s="110">
        <v>0.56000000000000005</v>
      </c>
      <c r="X22" s="110">
        <v>1.41</v>
      </c>
      <c r="Y22" s="96" t="s">
        <v>213</v>
      </c>
      <c r="Z22" s="196">
        <v>0</v>
      </c>
      <c r="AA22" s="142">
        <v>0</v>
      </c>
      <c r="AB22" s="308">
        <f t="shared" si="6"/>
        <v>0</v>
      </c>
      <c r="AC22" s="143">
        <f t="shared" si="3"/>
        <v>0</v>
      </c>
      <c r="AD22" s="97">
        <v>150</v>
      </c>
      <c r="AE22" s="105">
        <v>0.55000000000000004</v>
      </c>
      <c r="AF22" s="120">
        <v>1.4</v>
      </c>
      <c r="AG22" s="191">
        <v>1</v>
      </c>
      <c r="AH22" s="98">
        <v>1</v>
      </c>
      <c r="AI22" s="280">
        <v>1</v>
      </c>
      <c r="AJ22" s="308">
        <f t="shared" si="4"/>
        <v>3</v>
      </c>
      <c r="AK22" s="286">
        <f t="shared" si="5"/>
        <v>4</v>
      </c>
      <c r="AL22" s="146" t="s">
        <v>12</v>
      </c>
    </row>
    <row r="23" spans="1:38" x14ac:dyDescent="0.3">
      <c r="A23" s="128" t="s">
        <v>44</v>
      </c>
      <c r="B23" s="347" t="s">
        <v>45</v>
      </c>
      <c r="C23" s="76">
        <v>21111</v>
      </c>
      <c r="D23" s="129" t="s">
        <v>37</v>
      </c>
      <c r="E23" s="186">
        <v>1</v>
      </c>
      <c r="F23" s="197">
        <v>0</v>
      </c>
      <c r="G23" s="164">
        <v>0</v>
      </c>
      <c r="H23" s="93">
        <v>0</v>
      </c>
      <c r="I23" s="76">
        <v>0</v>
      </c>
      <c r="J23" s="76">
        <v>0</v>
      </c>
      <c r="K23" s="133">
        <v>0</v>
      </c>
      <c r="L23" s="112"/>
      <c r="M23" s="9">
        <v>0</v>
      </c>
      <c r="N23" s="272">
        <f t="shared" si="7"/>
        <v>0</v>
      </c>
      <c r="O23" s="98">
        <v>0</v>
      </c>
      <c r="P23" s="76">
        <v>0</v>
      </c>
      <c r="Q23" s="76">
        <v>0</v>
      </c>
      <c r="R23" s="14">
        <v>0</v>
      </c>
      <c r="S23" s="14">
        <v>0</v>
      </c>
      <c r="T23" s="198">
        <v>0</v>
      </c>
      <c r="U23" s="272">
        <f t="shared" si="2"/>
        <v>0</v>
      </c>
      <c r="V23" s="109">
        <v>0</v>
      </c>
      <c r="W23" s="112">
        <v>0</v>
      </c>
      <c r="X23" s="112">
        <v>0</v>
      </c>
      <c r="Y23" s="96" t="s">
        <v>213</v>
      </c>
      <c r="Z23" s="196">
        <v>0</v>
      </c>
      <c r="AA23" s="142">
        <v>0</v>
      </c>
      <c r="AB23" s="308">
        <f t="shared" si="6"/>
        <v>0</v>
      </c>
      <c r="AC23" s="143">
        <f t="shared" si="3"/>
        <v>0</v>
      </c>
      <c r="AD23" s="97">
        <v>0</v>
      </c>
      <c r="AE23" s="96">
        <v>0</v>
      </c>
      <c r="AF23" s="121">
        <v>0</v>
      </c>
      <c r="AG23" s="191">
        <v>1</v>
      </c>
      <c r="AH23" s="98">
        <v>1</v>
      </c>
      <c r="AI23" s="280">
        <v>1</v>
      </c>
      <c r="AJ23" s="308">
        <f t="shared" si="4"/>
        <v>3</v>
      </c>
      <c r="AK23" s="286">
        <f t="shared" si="5"/>
        <v>3</v>
      </c>
      <c r="AL23" s="146" t="s">
        <v>12</v>
      </c>
    </row>
    <row r="24" spans="1:38" x14ac:dyDescent="0.3">
      <c r="A24" s="128" t="s">
        <v>46</v>
      </c>
      <c r="B24" s="347" t="s">
        <v>47</v>
      </c>
      <c r="C24" s="76">
        <v>21111</v>
      </c>
      <c r="D24" s="129" t="s">
        <v>37</v>
      </c>
      <c r="E24" s="186">
        <v>4</v>
      </c>
      <c r="F24" s="197">
        <v>0</v>
      </c>
      <c r="G24" s="164">
        <v>0</v>
      </c>
      <c r="H24" s="93">
        <v>4</v>
      </c>
      <c r="I24" s="76">
        <v>0</v>
      </c>
      <c r="J24" s="76">
        <v>0</v>
      </c>
      <c r="K24" s="133">
        <v>0</v>
      </c>
      <c r="L24" s="112"/>
      <c r="M24" s="9">
        <v>0</v>
      </c>
      <c r="N24" s="272">
        <f t="shared" si="7"/>
        <v>0</v>
      </c>
      <c r="O24" s="98">
        <v>4</v>
      </c>
      <c r="P24" s="76">
        <v>0</v>
      </c>
      <c r="Q24" s="76">
        <v>0</v>
      </c>
      <c r="R24" s="14">
        <v>0</v>
      </c>
      <c r="S24" s="14">
        <v>0</v>
      </c>
      <c r="T24" s="198">
        <v>0</v>
      </c>
      <c r="U24" s="270">
        <f t="shared" si="2"/>
        <v>0</v>
      </c>
      <c r="V24" s="109">
        <v>4</v>
      </c>
      <c r="W24" s="112">
        <v>0</v>
      </c>
      <c r="X24" s="112">
        <v>0</v>
      </c>
      <c r="Y24" s="96" t="s">
        <v>213</v>
      </c>
      <c r="Z24" s="189">
        <v>0</v>
      </c>
      <c r="AA24" s="193">
        <v>0</v>
      </c>
      <c r="AB24" s="308">
        <f t="shared" si="6"/>
        <v>0</v>
      </c>
      <c r="AC24" s="143">
        <f t="shared" si="3"/>
        <v>0</v>
      </c>
      <c r="AD24" s="97">
        <v>4</v>
      </c>
      <c r="AE24" s="96">
        <v>0</v>
      </c>
      <c r="AF24" s="121">
        <v>0</v>
      </c>
      <c r="AG24" s="191">
        <v>4</v>
      </c>
      <c r="AH24" s="98">
        <v>4</v>
      </c>
      <c r="AI24" s="280">
        <v>4</v>
      </c>
      <c r="AJ24" s="308">
        <f t="shared" si="4"/>
        <v>12</v>
      </c>
      <c r="AK24" s="286">
        <f t="shared" si="5"/>
        <v>16</v>
      </c>
      <c r="AL24" s="146" t="s">
        <v>12</v>
      </c>
    </row>
    <row r="25" spans="1:38" x14ac:dyDescent="0.3">
      <c r="A25" s="128" t="s">
        <v>48</v>
      </c>
      <c r="B25" s="347" t="s">
        <v>49</v>
      </c>
      <c r="C25" s="76">
        <v>21121</v>
      </c>
      <c r="D25" s="129" t="s">
        <v>37</v>
      </c>
      <c r="E25" s="186">
        <v>19</v>
      </c>
      <c r="F25" s="192">
        <v>0.75</v>
      </c>
      <c r="G25" s="164">
        <v>1.9</v>
      </c>
      <c r="H25" s="93">
        <v>0</v>
      </c>
      <c r="I25" s="76">
        <v>0</v>
      </c>
      <c r="J25" s="76">
        <v>0</v>
      </c>
      <c r="K25" s="133">
        <v>0</v>
      </c>
      <c r="L25" s="112">
        <v>0</v>
      </c>
      <c r="M25" s="6">
        <v>0</v>
      </c>
      <c r="N25" s="272">
        <f t="shared" si="7"/>
        <v>0</v>
      </c>
      <c r="O25" s="98">
        <v>0</v>
      </c>
      <c r="P25" s="76">
        <v>0</v>
      </c>
      <c r="Q25" s="76">
        <v>0</v>
      </c>
      <c r="R25" s="14">
        <v>0</v>
      </c>
      <c r="S25" s="14">
        <v>0</v>
      </c>
      <c r="T25" s="198">
        <v>0</v>
      </c>
      <c r="U25" s="271">
        <f t="shared" si="2"/>
        <v>0</v>
      </c>
      <c r="V25" s="109">
        <v>19</v>
      </c>
      <c r="W25" s="110">
        <v>0.75</v>
      </c>
      <c r="X25" s="111">
        <v>1.9</v>
      </c>
      <c r="Y25" s="96" t="s">
        <v>213</v>
      </c>
      <c r="Z25" s="189">
        <v>0</v>
      </c>
      <c r="AA25" s="195">
        <v>0</v>
      </c>
      <c r="AB25" s="308">
        <f t="shared" si="6"/>
        <v>0</v>
      </c>
      <c r="AC25" s="143">
        <f t="shared" si="3"/>
        <v>0</v>
      </c>
      <c r="AD25" s="97">
        <v>0</v>
      </c>
      <c r="AE25" s="96">
        <v>0</v>
      </c>
      <c r="AF25" s="121">
        <v>0</v>
      </c>
      <c r="AG25" s="98">
        <v>0</v>
      </c>
      <c r="AH25" s="98">
        <v>0</v>
      </c>
      <c r="AI25" s="280">
        <v>0</v>
      </c>
      <c r="AJ25" s="308">
        <f t="shared" si="4"/>
        <v>0</v>
      </c>
      <c r="AK25" s="286">
        <f t="shared" si="5"/>
        <v>0</v>
      </c>
      <c r="AL25" s="146" t="s">
        <v>12</v>
      </c>
    </row>
    <row r="26" spans="1:38" ht="17.25" customHeight="1" x14ac:dyDescent="0.3">
      <c r="A26" s="128" t="s">
        <v>50</v>
      </c>
      <c r="B26" s="347" t="s">
        <v>51</v>
      </c>
      <c r="C26" s="76">
        <v>21131</v>
      </c>
      <c r="D26" s="2" t="s">
        <v>52</v>
      </c>
      <c r="E26" s="186">
        <v>1</v>
      </c>
      <c r="F26" s="192">
        <v>0.28000000000000003</v>
      </c>
      <c r="G26" s="164">
        <v>0.72</v>
      </c>
      <c r="H26" s="93">
        <v>3</v>
      </c>
      <c r="I26" s="77">
        <v>7.0000000000000007E-2</v>
      </c>
      <c r="J26" s="77">
        <v>0.18</v>
      </c>
      <c r="K26" s="133">
        <v>0</v>
      </c>
      <c r="L26" s="110">
        <v>0</v>
      </c>
      <c r="M26" s="9">
        <v>0</v>
      </c>
      <c r="N26" s="272">
        <f t="shared" si="7"/>
        <v>0</v>
      </c>
      <c r="O26" s="98">
        <v>3</v>
      </c>
      <c r="P26" s="77">
        <v>7.0000000000000007E-2</v>
      </c>
      <c r="Q26" s="77">
        <v>0.18</v>
      </c>
      <c r="R26" s="14">
        <v>0</v>
      </c>
      <c r="S26" s="14">
        <v>0</v>
      </c>
      <c r="T26" s="188">
        <v>2</v>
      </c>
      <c r="U26" s="272">
        <f t="shared" si="2"/>
        <v>2</v>
      </c>
      <c r="V26" s="109">
        <v>3</v>
      </c>
      <c r="W26" s="110">
        <v>7.0000000000000007E-2</v>
      </c>
      <c r="X26" s="110">
        <v>0.18</v>
      </c>
      <c r="Y26" s="96" t="s">
        <v>213</v>
      </c>
      <c r="Z26" s="189">
        <v>2</v>
      </c>
      <c r="AA26" s="195">
        <v>2</v>
      </c>
      <c r="AB26" s="308">
        <f t="shared" si="6"/>
        <v>4</v>
      </c>
      <c r="AC26" s="143">
        <f t="shared" si="3"/>
        <v>6</v>
      </c>
      <c r="AD26" s="97">
        <v>3</v>
      </c>
      <c r="AE26" s="105">
        <v>7.0000000000000007E-2</v>
      </c>
      <c r="AF26" s="119">
        <v>0.18</v>
      </c>
      <c r="AG26" s="98">
        <v>1</v>
      </c>
      <c r="AH26" s="98">
        <v>1</v>
      </c>
      <c r="AI26" s="280">
        <v>1</v>
      </c>
      <c r="AJ26" s="308">
        <f t="shared" si="4"/>
        <v>3</v>
      </c>
      <c r="AK26" s="286">
        <f t="shared" si="5"/>
        <v>12</v>
      </c>
      <c r="AL26" s="146" t="s">
        <v>12</v>
      </c>
    </row>
    <row r="27" spans="1:38" ht="13.5" customHeight="1" x14ac:dyDescent="0.3">
      <c r="A27" s="128" t="s">
        <v>53</v>
      </c>
      <c r="B27" s="347" t="s">
        <v>54</v>
      </c>
      <c r="C27" s="76">
        <v>21131</v>
      </c>
      <c r="D27" s="269" t="s">
        <v>52</v>
      </c>
      <c r="E27" s="186">
        <v>1</v>
      </c>
      <c r="F27" s="192">
        <v>0.28000000000000003</v>
      </c>
      <c r="G27" s="164">
        <v>0.72</v>
      </c>
      <c r="H27" s="93">
        <v>3</v>
      </c>
      <c r="I27" s="77">
        <v>7.0000000000000007E-2</v>
      </c>
      <c r="J27" s="77">
        <v>0.18</v>
      </c>
      <c r="K27" s="133">
        <v>0</v>
      </c>
      <c r="L27" s="110">
        <v>0</v>
      </c>
      <c r="M27" s="9">
        <v>1</v>
      </c>
      <c r="N27" s="272">
        <f t="shared" si="7"/>
        <v>1</v>
      </c>
      <c r="O27" s="98">
        <v>3</v>
      </c>
      <c r="P27" s="77">
        <v>7.0000000000000007E-2</v>
      </c>
      <c r="Q27" s="77">
        <v>0.18</v>
      </c>
      <c r="R27" s="14">
        <v>0</v>
      </c>
      <c r="S27" s="14">
        <v>0</v>
      </c>
      <c r="T27" s="188"/>
      <c r="U27" s="272">
        <f t="shared" si="2"/>
        <v>0</v>
      </c>
      <c r="V27" s="109">
        <v>3</v>
      </c>
      <c r="W27" s="110">
        <v>7.0000000000000007E-2</v>
      </c>
      <c r="X27" s="110">
        <v>0.18</v>
      </c>
      <c r="Y27" s="96" t="s">
        <v>213</v>
      </c>
      <c r="Z27" s="189">
        <v>0</v>
      </c>
      <c r="AA27" s="195">
        <v>0</v>
      </c>
      <c r="AB27" s="308">
        <f t="shared" si="6"/>
        <v>0</v>
      </c>
      <c r="AC27" s="143">
        <f t="shared" si="3"/>
        <v>1</v>
      </c>
      <c r="AD27" s="97">
        <v>3</v>
      </c>
      <c r="AE27" s="105">
        <v>7.0000000000000007E-2</v>
      </c>
      <c r="AF27" s="119">
        <v>0.18</v>
      </c>
      <c r="AG27" s="98">
        <v>0</v>
      </c>
      <c r="AH27" s="98">
        <v>0</v>
      </c>
      <c r="AI27" s="280">
        <v>0</v>
      </c>
      <c r="AJ27" s="308">
        <f t="shared" si="4"/>
        <v>0</v>
      </c>
      <c r="AK27" s="286">
        <f t="shared" si="5"/>
        <v>3</v>
      </c>
      <c r="AL27" s="146" t="s">
        <v>12</v>
      </c>
    </row>
    <row r="28" spans="1:38" x14ac:dyDescent="0.3">
      <c r="A28" s="128" t="s">
        <v>55</v>
      </c>
      <c r="B28" s="347" t="s">
        <v>56</v>
      </c>
      <c r="C28" s="76">
        <v>21132</v>
      </c>
      <c r="D28" s="129" t="s">
        <v>37</v>
      </c>
      <c r="E28" s="186">
        <v>19</v>
      </c>
      <c r="F28" s="187">
        <v>1.8</v>
      </c>
      <c r="G28" s="164">
        <v>4.5599999999999996</v>
      </c>
      <c r="H28" s="93">
        <v>19</v>
      </c>
      <c r="I28" s="77">
        <v>0.45</v>
      </c>
      <c r="J28" s="77">
        <v>1.1399999999999999</v>
      </c>
      <c r="K28" s="133">
        <v>0</v>
      </c>
      <c r="L28" s="110">
        <v>0</v>
      </c>
      <c r="M28" s="9">
        <v>0</v>
      </c>
      <c r="N28" s="272">
        <f t="shared" si="7"/>
        <v>0</v>
      </c>
      <c r="O28" s="98">
        <v>19</v>
      </c>
      <c r="P28" s="77">
        <v>0.45</v>
      </c>
      <c r="Q28" s="77">
        <v>1.1399999999999999</v>
      </c>
      <c r="R28" s="14">
        <v>0</v>
      </c>
      <c r="S28" s="14">
        <v>0</v>
      </c>
      <c r="T28" s="188">
        <v>3</v>
      </c>
      <c r="U28" s="270">
        <f t="shared" si="2"/>
        <v>3</v>
      </c>
      <c r="V28" s="109">
        <v>19</v>
      </c>
      <c r="W28" s="110">
        <v>0.45</v>
      </c>
      <c r="X28" s="110">
        <v>1.1399999999999999</v>
      </c>
      <c r="Y28" s="96" t="s">
        <v>213</v>
      </c>
      <c r="Z28" s="189">
        <v>0</v>
      </c>
      <c r="AA28" s="195">
        <v>0</v>
      </c>
      <c r="AB28" s="308">
        <f t="shared" si="6"/>
        <v>0</v>
      </c>
      <c r="AC28" s="143">
        <f t="shared" si="3"/>
        <v>3</v>
      </c>
      <c r="AD28" s="97">
        <v>19</v>
      </c>
      <c r="AE28" s="105">
        <v>0.45</v>
      </c>
      <c r="AF28" s="119">
        <v>1.1399999999999999</v>
      </c>
      <c r="AG28" s="98">
        <v>1</v>
      </c>
      <c r="AH28" s="98">
        <v>1</v>
      </c>
      <c r="AI28" s="280">
        <v>12</v>
      </c>
      <c r="AJ28" s="308">
        <f t="shared" si="4"/>
        <v>14</v>
      </c>
      <c r="AK28" s="286">
        <f t="shared" si="5"/>
        <v>36</v>
      </c>
      <c r="AL28" s="146" t="s">
        <v>12</v>
      </c>
    </row>
    <row r="29" spans="1:38" x14ac:dyDescent="0.3">
      <c r="A29" s="128" t="s">
        <v>57</v>
      </c>
      <c r="B29" s="347" t="s">
        <v>58</v>
      </c>
      <c r="C29" s="76">
        <v>21139</v>
      </c>
      <c r="D29" s="129" t="s">
        <v>37</v>
      </c>
      <c r="E29" s="186">
        <v>1</v>
      </c>
      <c r="F29" s="192">
        <v>0.02</v>
      </c>
      <c r="G29" s="164">
        <v>0.05</v>
      </c>
      <c r="H29" s="93">
        <v>0</v>
      </c>
      <c r="I29" s="76">
        <v>0</v>
      </c>
      <c r="J29" s="76">
        <v>0</v>
      </c>
      <c r="K29" s="133">
        <v>0</v>
      </c>
      <c r="L29" s="112">
        <v>0</v>
      </c>
      <c r="M29" s="6">
        <v>0</v>
      </c>
      <c r="N29" s="272">
        <f t="shared" si="7"/>
        <v>0</v>
      </c>
      <c r="O29" s="98">
        <v>0</v>
      </c>
      <c r="P29" s="76">
        <v>0</v>
      </c>
      <c r="Q29" s="76">
        <v>0</v>
      </c>
      <c r="R29" s="14">
        <v>0</v>
      </c>
      <c r="S29" s="14">
        <v>0</v>
      </c>
      <c r="T29" s="198">
        <v>0</v>
      </c>
      <c r="U29" s="271">
        <f t="shared" si="2"/>
        <v>0</v>
      </c>
      <c r="V29" s="109">
        <v>1</v>
      </c>
      <c r="W29" s="110">
        <v>0.02</v>
      </c>
      <c r="X29" s="110">
        <v>0.05</v>
      </c>
      <c r="Y29" s="96" t="s">
        <v>213</v>
      </c>
      <c r="Z29" s="189"/>
      <c r="AA29" s="195">
        <v>0</v>
      </c>
      <c r="AB29" s="308">
        <f t="shared" si="6"/>
        <v>0</v>
      </c>
      <c r="AC29" s="143">
        <f t="shared" si="3"/>
        <v>0</v>
      </c>
      <c r="AD29" s="97">
        <v>0</v>
      </c>
      <c r="AE29" s="96">
        <v>0</v>
      </c>
      <c r="AF29" s="121">
        <v>0</v>
      </c>
      <c r="AG29" s="98">
        <v>0</v>
      </c>
      <c r="AH29" s="98">
        <v>0</v>
      </c>
      <c r="AI29" s="280">
        <v>0</v>
      </c>
      <c r="AJ29" s="308">
        <f t="shared" si="4"/>
        <v>0</v>
      </c>
      <c r="AK29" s="286">
        <f t="shared" si="5"/>
        <v>0</v>
      </c>
      <c r="AL29" s="146" t="s">
        <v>12</v>
      </c>
    </row>
    <row r="30" spans="1:38" x14ac:dyDescent="0.3">
      <c r="A30" s="128" t="s">
        <v>59</v>
      </c>
      <c r="B30" s="347" t="s">
        <v>60</v>
      </c>
      <c r="C30" s="76">
        <v>21139</v>
      </c>
      <c r="D30" s="129" t="s">
        <v>26</v>
      </c>
      <c r="E30" s="186">
        <v>4</v>
      </c>
      <c r="F30" s="192">
        <v>0.22</v>
      </c>
      <c r="G30" s="164">
        <v>0.56000000000000005</v>
      </c>
      <c r="H30" s="93">
        <v>1</v>
      </c>
      <c r="I30" s="77">
        <v>0.06</v>
      </c>
      <c r="J30" s="77">
        <v>0.14000000000000001</v>
      </c>
      <c r="K30" s="133">
        <v>0</v>
      </c>
      <c r="L30" s="110">
        <v>0</v>
      </c>
      <c r="M30" s="9">
        <v>0</v>
      </c>
      <c r="N30" s="272">
        <f t="shared" si="7"/>
        <v>0</v>
      </c>
      <c r="O30" s="98">
        <v>2</v>
      </c>
      <c r="P30" s="77">
        <v>0.06</v>
      </c>
      <c r="Q30" s="77">
        <v>0.14000000000000001</v>
      </c>
      <c r="R30" s="14">
        <v>0</v>
      </c>
      <c r="S30" s="14">
        <v>0</v>
      </c>
      <c r="T30" s="188">
        <v>0</v>
      </c>
      <c r="U30" s="272">
        <f t="shared" si="2"/>
        <v>0</v>
      </c>
      <c r="V30" s="109">
        <v>2</v>
      </c>
      <c r="W30" s="110">
        <v>0.06</v>
      </c>
      <c r="X30" s="110">
        <v>0.14000000000000001</v>
      </c>
      <c r="Y30" s="96" t="s">
        <v>213</v>
      </c>
      <c r="Z30" s="196"/>
      <c r="AA30" s="142">
        <v>0</v>
      </c>
      <c r="AB30" s="308">
        <f t="shared" si="6"/>
        <v>0</v>
      </c>
      <c r="AC30" s="143">
        <f t="shared" si="3"/>
        <v>0</v>
      </c>
      <c r="AD30" s="97">
        <v>1</v>
      </c>
      <c r="AE30" s="105">
        <v>0.06</v>
      </c>
      <c r="AF30" s="119">
        <v>0.14000000000000001</v>
      </c>
      <c r="AG30" s="98">
        <v>0</v>
      </c>
      <c r="AH30" s="98">
        <v>0</v>
      </c>
      <c r="AI30" s="280">
        <v>3</v>
      </c>
      <c r="AJ30" s="308">
        <f t="shared" si="4"/>
        <v>3</v>
      </c>
      <c r="AK30" s="286">
        <f t="shared" si="5"/>
        <v>5</v>
      </c>
      <c r="AL30" s="146" t="s">
        <v>12</v>
      </c>
    </row>
    <row r="31" spans="1:38" x14ac:dyDescent="0.3">
      <c r="A31" s="128" t="s">
        <v>61</v>
      </c>
      <c r="B31" s="347" t="s">
        <v>62</v>
      </c>
      <c r="C31" s="76">
        <v>21139</v>
      </c>
      <c r="D31" s="129" t="s">
        <v>37</v>
      </c>
      <c r="E31" s="186">
        <v>6</v>
      </c>
      <c r="F31" s="192">
        <v>0.05</v>
      </c>
      <c r="G31" s="132">
        <v>0.12</v>
      </c>
      <c r="H31" s="93">
        <v>0</v>
      </c>
      <c r="I31" s="76">
        <v>0</v>
      </c>
      <c r="J31" s="76">
        <v>0</v>
      </c>
      <c r="K31" s="133">
        <v>0</v>
      </c>
      <c r="L31" s="112">
        <v>0</v>
      </c>
      <c r="M31" s="6">
        <v>2</v>
      </c>
      <c r="N31" s="272">
        <f t="shared" si="7"/>
        <v>2</v>
      </c>
      <c r="O31" s="98">
        <v>6</v>
      </c>
      <c r="P31" s="77">
        <v>0.05</v>
      </c>
      <c r="Q31" s="77">
        <v>0.12</v>
      </c>
      <c r="R31" s="6">
        <v>0</v>
      </c>
      <c r="S31" s="14">
        <v>0</v>
      </c>
      <c r="T31" s="188">
        <v>0</v>
      </c>
      <c r="U31" s="272">
        <f t="shared" si="2"/>
        <v>0</v>
      </c>
      <c r="V31" s="109">
        <v>0</v>
      </c>
      <c r="W31" s="112">
        <v>0</v>
      </c>
      <c r="X31" s="112">
        <v>0</v>
      </c>
      <c r="Y31" s="96" t="s">
        <v>213</v>
      </c>
      <c r="Z31" s="189"/>
      <c r="AA31" s="195">
        <v>0</v>
      </c>
      <c r="AB31" s="308">
        <f t="shared" si="6"/>
        <v>0</v>
      </c>
      <c r="AC31" s="143">
        <f t="shared" si="3"/>
        <v>2</v>
      </c>
      <c r="AD31" s="97">
        <v>0</v>
      </c>
      <c r="AE31" s="96">
        <v>0</v>
      </c>
      <c r="AF31" s="121">
        <v>0</v>
      </c>
      <c r="AG31" s="98">
        <v>0</v>
      </c>
      <c r="AH31" s="98">
        <v>0</v>
      </c>
      <c r="AI31" s="280">
        <v>1</v>
      </c>
      <c r="AJ31" s="308">
        <f t="shared" si="4"/>
        <v>1</v>
      </c>
      <c r="AK31" s="286">
        <f t="shared" si="5"/>
        <v>7</v>
      </c>
      <c r="AL31" s="146" t="s">
        <v>12</v>
      </c>
    </row>
    <row r="32" spans="1:38" x14ac:dyDescent="0.3">
      <c r="A32" s="128" t="s">
        <v>63</v>
      </c>
      <c r="B32" s="347" t="s">
        <v>64</v>
      </c>
      <c r="C32" s="76">
        <v>21212</v>
      </c>
      <c r="D32" s="129" t="s">
        <v>37</v>
      </c>
      <c r="E32" s="186">
        <v>3</v>
      </c>
      <c r="F32" s="187">
        <v>0.5</v>
      </c>
      <c r="G32" s="164">
        <v>1.26</v>
      </c>
      <c r="H32" s="93">
        <v>3</v>
      </c>
      <c r="I32" s="77">
        <v>0.12</v>
      </c>
      <c r="J32" s="77">
        <v>0.31</v>
      </c>
      <c r="K32" s="133">
        <v>0</v>
      </c>
      <c r="L32" s="110">
        <v>1</v>
      </c>
      <c r="M32" s="9">
        <v>0</v>
      </c>
      <c r="N32" s="272">
        <f t="shared" si="7"/>
        <v>1</v>
      </c>
      <c r="O32" s="98">
        <v>3</v>
      </c>
      <c r="P32" s="77">
        <v>0.13</v>
      </c>
      <c r="Q32" s="77">
        <v>0.32</v>
      </c>
      <c r="R32" s="14">
        <v>0</v>
      </c>
      <c r="S32" s="14">
        <v>0</v>
      </c>
      <c r="T32" s="188">
        <v>1</v>
      </c>
      <c r="U32" s="270">
        <f t="shared" si="2"/>
        <v>1</v>
      </c>
      <c r="V32" s="109">
        <v>3</v>
      </c>
      <c r="W32" s="110">
        <v>0.12</v>
      </c>
      <c r="X32" s="110">
        <v>0.31</v>
      </c>
      <c r="Y32" s="96" t="s">
        <v>213</v>
      </c>
      <c r="Z32" s="189">
        <v>1</v>
      </c>
      <c r="AA32" s="195">
        <v>1</v>
      </c>
      <c r="AB32" s="308">
        <f t="shared" si="6"/>
        <v>2</v>
      </c>
      <c r="AC32" s="143">
        <f t="shared" si="3"/>
        <v>4</v>
      </c>
      <c r="AD32" s="97">
        <v>3</v>
      </c>
      <c r="AE32" s="105">
        <v>0.13</v>
      </c>
      <c r="AF32" s="119">
        <v>0.32</v>
      </c>
      <c r="AG32" s="98">
        <v>2</v>
      </c>
      <c r="AH32" s="98">
        <v>2</v>
      </c>
      <c r="AI32" s="280">
        <v>2</v>
      </c>
      <c r="AJ32" s="308">
        <f t="shared" si="4"/>
        <v>6</v>
      </c>
      <c r="AK32" s="286">
        <f t="shared" si="5"/>
        <v>12</v>
      </c>
      <c r="AL32" s="146" t="s">
        <v>12</v>
      </c>
    </row>
    <row r="33" spans="1:38" x14ac:dyDescent="0.3">
      <c r="A33" s="128" t="s">
        <v>65</v>
      </c>
      <c r="B33" s="347" t="s">
        <v>66</v>
      </c>
      <c r="C33" s="76">
        <v>21213</v>
      </c>
      <c r="D33" s="129" t="s">
        <v>37</v>
      </c>
      <c r="E33" s="186">
        <v>19</v>
      </c>
      <c r="F33" s="192">
        <v>0.36</v>
      </c>
      <c r="G33" s="132">
        <v>0.92</v>
      </c>
      <c r="H33" s="93">
        <v>19</v>
      </c>
      <c r="I33" s="77">
        <v>0.09</v>
      </c>
      <c r="J33" s="77">
        <v>0.23</v>
      </c>
      <c r="K33" s="133">
        <v>0</v>
      </c>
      <c r="L33" s="110">
        <v>1</v>
      </c>
      <c r="M33" s="9">
        <v>3</v>
      </c>
      <c r="N33" s="272">
        <f t="shared" si="7"/>
        <v>4</v>
      </c>
      <c r="O33" s="98">
        <v>19</v>
      </c>
      <c r="P33" s="77">
        <v>0.09</v>
      </c>
      <c r="Q33" s="77">
        <v>0.23</v>
      </c>
      <c r="R33" s="14">
        <v>3</v>
      </c>
      <c r="S33" s="14">
        <v>0</v>
      </c>
      <c r="T33" s="188">
        <v>2</v>
      </c>
      <c r="U33" s="271">
        <f t="shared" si="2"/>
        <v>5</v>
      </c>
      <c r="V33" s="109">
        <v>19</v>
      </c>
      <c r="W33" s="110">
        <v>0.09</v>
      </c>
      <c r="X33" s="110">
        <v>0.23</v>
      </c>
      <c r="Y33" s="96" t="s">
        <v>213</v>
      </c>
      <c r="Z33" s="189">
        <v>2</v>
      </c>
      <c r="AA33" s="193">
        <v>2</v>
      </c>
      <c r="AB33" s="308">
        <f t="shared" si="6"/>
        <v>4</v>
      </c>
      <c r="AC33" s="143">
        <f t="shared" si="3"/>
        <v>13</v>
      </c>
      <c r="AD33" s="97">
        <v>19</v>
      </c>
      <c r="AE33" s="105">
        <v>0.09</v>
      </c>
      <c r="AF33" s="119">
        <v>0.24</v>
      </c>
      <c r="AG33" s="98">
        <v>2</v>
      </c>
      <c r="AH33" s="98">
        <v>2</v>
      </c>
      <c r="AI33" s="280">
        <v>2</v>
      </c>
      <c r="AJ33" s="308">
        <f t="shared" si="4"/>
        <v>6</v>
      </c>
      <c r="AK33" s="286">
        <f t="shared" si="5"/>
        <v>34</v>
      </c>
      <c r="AL33" s="146" t="s">
        <v>12</v>
      </c>
    </row>
    <row r="34" spans="1:38" x14ac:dyDescent="0.3">
      <c r="A34" s="128" t="s">
        <v>67</v>
      </c>
      <c r="B34" s="347" t="s">
        <v>68</v>
      </c>
      <c r="C34" s="76">
        <v>22111</v>
      </c>
      <c r="D34" s="129" t="s">
        <v>26</v>
      </c>
      <c r="E34" s="186">
        <v>12</v>
      </c>
      <c r="F34" s="192">
        <v>0.32</v>
      </c>
      <c r="G34" s="164">
        <v>0.8</v>
      </c>
      <c r="H34" s="93">
        <v>3</v>
      </c>
      <c r="I34" s="77">
        <v>0.08</v>
      </c>
      <c r="J34" s="78">
        <v>0.2</v>
      </c>
      <c r="K34" s="133">
        <v>0</v>
      </c>
      <c r="L34" s="110">
        <v>0</v>
      </c>
      <c r="M34" s="5">
        <v>0</v>
      </c>
      <c r="N34" s="272">
        <f t="shared" si="7"/>
        <v>0</v>
      </c>
      <c r="O34" s="98">
        <v>3</v>
      </c>
      <c r="P34" s="77">
        <v>0.08</v>
      </c>
      <c r="Q34" s="78">
        <v>0.2</v>
      </c>
      <c r="R34" s="14">
        <v>0</v>
      </c>
      <c r="S34" s="14">
        <v>2</v>
      </c>
      <c r="T34" s="194"/>
      <c r="U34" s="272">
        <f t="shared" si="2"/>
        <v>2</v>
      </c>
      <c r="V34" s="109">
        <v>3</v>
      </c>
      <c r="W34" s="110">
        <v>0.08</v>
      </c>
      <c r="X34" s="111">
        <v>0.2</v>
      </c>
      <c r="Y34" s="96" t="s">
        <v>213</v>
      </c>
      <c r="Z34" s="189"/>
      <c r="AA34" s="195">
        <v>0</v>
      </c>
      <c r="AB34" s="308">
        <f t="shared" si="6"/>
        <v>0</v>
      </c>
      <c r="AC34" s="143">
        <f t="shared" si="3"/>
        <v>2</v>
      </c>
      <c r="AD34" s="97">
        <v>3</v>
      </c>
      <c r="AE34" s="105">
        <v>0.08</v>
      </c>
      <c r="AF34" s="120">
        <v>0.2</v>
      </c>
      <c r="AG34" s="98">
        <v>0</v>
      </c>
      <c r="AH34" s="98">
        <v>0</v>
      </c>
      <c r="AI34" s="280">
        <v>4</v>
      </c>
      <c r="AJ34" s="308">
        <f t="shared" si="4"/>
        <v>4</v>
      </c>
      <c r="AK34" s="286">
        <f t="shared" si="5"/>
        <v>9</v>
      </c>
      <c r="AL34" s="146" t="s">
        <v>12</v>
      </c>
    </row>
    <row r="35" spans="1:38" x14ac:dyDescent="0.3">
      <c r="A35" s="128" t="s">
        <v>69</v>
      </c>
      <c r="B35" s="347" t="s">
        <v>70</v>
      </c>
      <c r="C35" s="76">
        <v>22111</v>
      </c>
      <c r="D35" s="129" t="s">
        <v>26</v>
      </c>
      <c r="E35" s="186">
        <v>12</v>
      </c>
      <c r="F35" s="192">
        <v>1.71</v>
      </c>
      <c r="G35" s="164">
        <v>4.32</v>
      </c>
      <c r="H35" s="93">
        <v>3</v>
      </c>
      <c r="I35" s="77">
        <v>0.43</v>
      </c>
      <c r="J35" s="77">
        <v>1.08</v>
      </c>
      <c r="K35" s="133">
        <v>0</v>
      </c>
      <c r="L35" s="110">
        <v>0</v>
      </c>
      <c r="M35" s="9">
        <v>3</v>
      </c>
      <c r="N35" s="272">
        <f t="shared" si="7"/>
        <v>3</v>
      </c>
      <c r="O35" s="98">
        <v>3</v>
      </c>
      <c r="P35" s="77">
        <v>0.43</v>
      </c>
      <c r="Q35" s="77">
        <v>1.08</v>
      </c>
      <c r="R35" s="14">
        <v>0</v>
      </c>
      <c r="S35" s="14">
        <v>0</v>
      </c>
      <c r="T35" s="188">
        <v>0</v>
      </c>
      <c r="U35" s="272">
        <f t="shared" si="2"/>
        <v>0</v>
      </c>
      <c r="V35" s="109">
        <v>3</v>
      </c>
      <c r="W35" s="110">
        <v>0.43</v>
      </c>
      <c r="X35" s="110">
        <v>1.08</v>
      </c>
      <c r="Y35" s="96" t="s">
        <v>213</v>
      </c>
      <c r="Z35" s="189">
        <v>3</v>
      </c>
      <c r="AA35" s="193">
        <v>3</v>
      </c>
      <c r="AB35" s="308">
        <f t="shared" si="6"/>
        <v>6</v>
      </c>
      <c r="AC35" s="143">
        <f t="shared" si="3"/>
        <v>9</v>
      </c>
      <c r="AD35" s="97">
        <v>3</v>
      </c>
      <c r="AE35" s="105">
        <v>0.43</v>
      </c>
      <c r="AF35" s="119">
        <v>1.08</v>
      </c>
      <c r="AG35" s="98">
        <v>0</v>
      </c>
      <c r="AH35" s="98">
        <v>0</v>
      </c>
      <c r="AI35" s="280">
        <v>4</v>
      </c>
      <c r="AJ35" s="308">
        <f t="shared" si="4"/>
        <v>4</v>
      </c>
      <c r="AK35" s="286">
        <f t="shared" si="5"/>
        <v>13</v>
      </c>
      <c r="AL35" s="146" t="s">
        <v>12</v>
      </c>
    </row>
    <row r="36" spans="1:38" x14ac:dyDescent="0.3">
      <c r="A36" s="128" t="s">
        <v>71</v>
      </c>
      <c r="B36" s="347" t="s">
        <v>72</v>
      </c>
      <c r="C36" s="76">
        <v>22111</v>
      </c>
      <c r="D36" s="129" t="s">
        <v>73</v>
      </c>
      <c r="E36" s="186">
        <v>1200</v>
      </c>
      <c r="F36" s="192">
        <v>0.47</v>
      </c>
      <c r="G36" s="164">
        <v>1.2</v>
      </c>
      <c r="H36" s="93">
        <v>300</v>
      </c>
      <c r="I36" s="77">
        <v>0.12</v>
      </c>
      <c r="J36" s="78">
        <v>0.3</v>
      </c>
      <c r="K36" s="133">
        <v>0</v>
      </c>
      <c r="L36" s="110">
        <v>0</v>
      </c>
      <c r="M36" s="5">
        <v>300</v>
      </c>
      <c r="N36" s="272">
        <f t="shared" si="7"/>
        <v>300</v>
      </c>
      <c r="O36" s="98">
        <v>300</v>
      </c>
      <c r="P36" s="77">
        <v>0.12</v>
      </c>
      <c r="Q36" s="78">
        <v>0.3</v>
      </c>
      <c r="R36" s="14">
        <v>200</v>
      </c>
      <c r="S36" s="14">
        <v>150</v>
      </c>
      <c r="T36" s="194">
        <v>140</v>
      </c>
      <c r="U36" s="270">
        <f t="shared" si="2"/>
        <v>490</v>
      </c>
      <c r="V36" s="109">
        <v>300</v>
      </c>
      <c r="W36" s="110">
        <v>0.12</v>
      </c>
      <c r="X36" s="111">
        <v>0.3</v>
      </c>
      <c r="Y36" s="96" t="s">
        <v>213</v>
      </c>
      <c r="Z36" s="189">
        <v>130</v>
      </c>
      <c r="AA36" s="195">
        <v>20</v>
      </c>
      <c r="AB36" s="308">
        <f t="shared" si="6"/>
        <v>150</v>
      </c>
      <c r="AC36" s="143">
        <f t="shared" si="3"/>
        <v>940</v>
      </c>
      <c r="AD36" s="97">
        <v>300</v>
      </c>
      <c r="AE36" s="105">
        <v>0.12</v>
      </c>
      <c r="AF36" s="120">
        <v>0.3</v>
      </c>
      <c r="AG36" s="98">
        <v>0</v>
      </c>
      <c r="AH36" s="98">
        <v>268</v>
      </c>
      <c r="AI36" s="280">
        <v>200</v>
      </c>
      <c r="AJ36" s="308">
        <f t="shared" si="4"/>
        <v>468</v>
      </c>
      <c r="AK36" s="286">
        <f t="shared" si="5"/>
        <v>1408</v>
      </c>
      <c r="AL36" s="146" t="s">
        <v>12</v>
      </c>
    </row>
    <row r="37" spans="1:38" x14ac:dyDescent="0.3">
      <c r="A37" s="128" t="s">
        <v>74</v>
      </c>
      <c r="B37" s="347" t="s">
        <v>75</v>
      </c>
      <c r="C37" s="76">
        <v>22112</v>
      </c>
      <c r="D37" s="129" t="s">
        <v>76</v>
      </c>
      <c r="E37" s="186">
        <v>12</v>
      </c>
      <c r="F37" s="192">
        <v>0.56999999999999995</v>
      </c>
      <c r="G37" s="164">
        <v>1.44</v>
      </c>
      <c r="H37" s="93">
        <v>3</v>
      </c>
      <c r="I37" s="77">
        <v>0.14000000000000001</v>
      </c>
      <c r="J37" s="77">
        <v>0.36</v>
      </c>
      <c r="K37" s="133">
        <v>0</v>
      </c>
      <c r="L37" s="110">
        <v>0</v>
      </c>
      <c r="M37" s="9">
        <v>2</v>
      </c>
      <c r="N37" s="272">
        <f t="shared" si="7"/>
        <v>2</v>
      </c>
      <c r="O37" s="98">
        <v>3</v>
      </c>
      <c r="P37" s="77">
        <v>0.14000000000000001</v>
      </c>
      <c r="Q37" s="77">
        <v>0.36</v>
      </c>
      <c r="R37" s="14">
        <v>1</v>
      </c>
      <c r="S37" s="14">
        <v>1</v>
      </c>
      <c r="T37" s="188">
        <v>0</v>
      </c>
      <c r="U37" s="271">
        <f t="shared" si="2"/>
        <v>2</v>
      </c>
      <c r="V37" s="109">
        <v>3</v>
      </c>
      <c r="W37" s="110">
        <v>0.14000000000000001</v>
      </c>
      <c r="X37" s="110">
        <v>0.36</v>
      </c>
      <c r="Y37" s="96" t="s">
        <v>213</v>
      </c>
      <c r="Z37" s="189">
        <v>2</v>
      </c>
      <c r="AA37" s="195">
        <v>3</v>
      </c>
      <c r="AB37" s="308">
        <f t="shared" si="6"/>
        <v>5</v>
      </c>
      <c r="AC37" s="143">
        <f t="shared" si="3"/>
        <v>9</v>
      </c>
      <c r="AD37" s="97">
        <v>3</v>
      </c>
      <c r="AE37" s="105">
        <v>0.14000000000000001</v>
      </c>
      <c r="AF37" s="119">
        <v>0.36</v>
      </c>
      <c r="AG37" s="98">
        <v>0</v>
      </c>
      <c r="AH37" s="98">
        <v>0</v>
      </c>
      <c r="AI37" s="280">
        <v>6</v>
      </c>
      <c r="AJ37" s="308">
        <f t="shared" si="4"/>
        <v>6</v>
      </c>
      <c r="AK37" s="286">
        <f t="shared" si="5"/>
        <v>16</v>
      </c>
      <c r="AL37" s="146" t="s">
        <v>12</v>
      </c>
    </row>
    <row r="38" spans="1:38" ht="27" x14ac:dyDescent="0.3">
      <c r="A38" s="128" t="s">
        <v>77</v>
      </c>
      <c r="B38" s="347" t="s">
        <v>78</v>
      </c>
      <c r="C38" s="76">
        <v>22112</v>
      </c>
      <c r="D38" s="129" t="s">
        <v>26</v>
      </c>
      <c r="E38" s="186">
        <v>6</v>
      </c>
      <c r="F38" s="192">
        <v>0.85</v>
      </c>
      <c r="G38" s="164">
        <v>2.16</v>
      </c>
      <c r="H38" s="93">
        <v>1</v>
      </c>
      <c r="I38" s="77">
        <v>0.14000000000000001</v>
      </c>
      <c r="J38" s="77">
        <v>0.36</v>
      </c>
      <c r="K38" s="133">
        <v>1</v>
      </c>
      <c r="L38" s="110">
        <v>0</v>
      </c>
      <c r="M38" s="9">
        <v>1</v>
      </c>
      <c r="N38" s="272">
        <f t="shared" si="7"/>
        <v>2</v>
      </c>
      <c r="O38" s="98">
        <v>1</v>
      </c>
      <c r="P38" s="77">
        <v>0.14000000000000001</v>
      </c>
      <c r="Q38" s="77">
        <v>0.36</v>
      </c>
      <c r="R38" s="14">
        <v>1</v>
      </c>
      <c r="S38" s="14">
        <v>0</v>
      </c>
      <c r="T38" s="188">
        <v>0</v>
      </c>
      <c r="U38" s="272">
        <f t="shared" si="2"/>
        <v>1</v>
      </c>
      <c r="V38" s="109">
        <v>2</v>
      </c>
      <c r="W38" s="110">
        <v>0.28000000000000003</v>
      </c>
      <c r="X38" s="110">
        <v>0.72</v>
      </c>
      <c r="Y38" s="96" t="s">
        <v>213</v>
      </c>
      <c r="Z38" s="189">
        <v>2</v>
      </c>
      <c r="AA38" s="195">
        <v>2</v>
      </c>
      <c r="AB38" s="308">
        <f t="shared" si="6"/>
        <v>4</v>
      </c>
      <c r="AC38" s="143">
        <f t="shared" si="3"/>
        <v>7</v>
      </c>
      <c r="AD38" s="97">
        <v>2</v>
      </c>
      <c r="AE38" s="105">
        <v>0.28000000000000003</v>
      </c>
      <c r="AF38" s="119">
        <v>0.72</v>
      </c>
      <c r="AG38" s="98">
        <v>1</v>
      </c>
      <c r="AH38" s="98">
        <v>1</v>
      </c>
      <c r="AI38" s="280">
        <v>6</v>
      </c>
      <c r="AJ38" s="308">
        <f t="shared" si="4"/>
        <v>8</v>
      </c>
      <c r="AK38" s="286">
        <f t="shared" si="5"/>
        <v>14</v>
      </c>
      <c r="AL38" s="199" t="s">
        <v>12</v>
      </c>
    </row>
    <row r="39" spans="1:38" x14ac:dyDescent="0.3">
      <c r="A39" s="128" t="s">
        <v>79</v>
      </c>
      <c r="B39" s="350" t="s">
        <v>80</v>
      </c>
      <c r="C39" s="76">
        <v>22112</v>
      </c>
      <c r="D39" s="129" t="s">
        <v>76</v>
      </c>
      <c r="E39" s="186">
        <v>12</v>
      </c>
      <c r="F39" s="192">
        <v>0.02</v>
      </c>
      <c r="G39" s="164">
        <v>0.06</v>
      </c>
      <c r="H39" s="93">
        <v>3</v>
      </c>
      <c r="I39" s="77">
        <v>0.01</v>
      </c>
      <c r="J39" s="77">
        <v>0.02</v>
      </c>
      <c r="K39" s="200">
        <v>0</v>
      </c>
      <c r="L39" s="110">
        <v>0</v>
      </c>
      <c r="M39" s="9">
        <v>1</v>
      </c>
      <c r="N39" s="272">
        <f t="shared" si="7"/>
        <v>1</v>
      </c>
      <c r="O39" s="98">
        <v>3</v>
      </c>
      <c r="P39" s="77">
        <v>0.01</v>
      </c>
      <c r="Q39" s="77">
        <v>0.02</v>
      </c>
      <c r="R39" s="14">
        <v>1</v>
      </c>
      <c r="S39" s="14">
        <v>1</v>
      </c>
      <c r="T39" s="188">
        <v>0</v>
      </c>
      <c r="U39" s="272">
        <f t="shared" si="2"/>
        <v>2</v>
      </c>
      <c r="V39" s="109">
        <v>3</v>
      </c>
      <c r="W39" s="110">
        <v>0.01</v>
      </c>
      <c r="X39" s="110">
        <v>0.02</v>
      </c>
      <c r="Y39" s="96" t="s">
        <v>213</v>
      </c>
      <c r="Z39" s="189">
        <v>2</v>
      </c>
      <c r="AA39" s="195">
        <v>0</v>
      </c>
      <c r="AB39" s="308">
        <f t="shared" si="6"/>
        <v>2</v>
      </c>
      <c r="AC39" s="143">
        <f t="shared" si="3"/>
        <v>5</v>
      </c>
      <c r="AD39" s="97">
        <v>3</v>
      </c>
      <c r="AE39" s="105">
        <v>0.01</v>
      </c>
      <c r="AF39" s="119">
        <v>0.02</v>
      </c>
      <c r="AG39" s="98">
        <v>0</v>
      </c>
      <c r="AH39" s="98">
        <v>0</v>
      </c>
      <c r="AI39" s="280">
        <v>1</v>
      </c>
      <c r="AJ39" s="308">
        <f t="shared" si="4"/>
        <v>1</v>
      </c>
      <c r="AK39" s="286">
        <f t="shared" si="5"/>
        <v>8</v>
      </c>
      <c r="AL39" s="199" t="s">
        <v>12</v>
      </c>
    </row>
    <row r="40" spans="1:38" x14ac:dyDescent="0.3">
      <c r="A40" s="128" t="s">
        <v>81</v>
      </c>
      <c r="B40" s="347" t="s">
        <v>82</v>
      </c>
      <c r="C40" s="76">
        <v>22212</v>
      </c>
      <c r="D40" s="129" t="s">
        <v>83</v>
      </c>
      <c r="E40" s="186">
        <v>1560</v>
      </c>
      <c r="F40" s="192">
        <v>1.05</v>
      </c>
      <c r="G40" s="164">
        <v>2.66</v>
      </c>
      <c r="H40" s="93">
        <v>390</v>
      </c>
      <c r="I40" s="77">
        <v>0.27</v>
      </c>
      <c r="J40" s="77">
        <v>0.67</v>
      </c>
      <c r="K40" s="200">
        <v>0</v>
      </c>
      <c r="L40" s="110">
        <v>0</v>
      </c>
      <c r="M40" s="9">
        <v>0</v>
      </c>
      <c r="N40" s="272">
        <f t="shared" si="7"/>
        <v>0</v>
      </c>
      <c r="O40" s="98">
        <v>390</v>
      </c>
      <c r="P40" s="77">
        <v>0.27</v>
      </c>
      <c r="Q40" s="77">
        <v>0.67</v>
      </c>
      <c r="R40" s="14">
        <v>100</v>
      </c>
      <c r="S40" s="14">
        <v>200</v>
      </c>
      <c r="T40" s="188">
        <v>150</v>
      </c>
      <c r="U40" s="270">
        <f t="shared" si="2"/>
        <v>450</v>
      </c>
      <c r="V40" s="109">
        <v>390</v>
      </c>
      <c r="W40" s="110">
        <v>0.27</v>
      </c>
      <c r="X40" s="110">
        <v>0.67</v>
      </c>
      <c r="Y40" s="96" t="s">
        <v>213</v>
      </c>
      <c r="Z40" s="189"/>
      <c r="AA40" s="193">
        <v>160</v>
      </c>
      <c r="AB40" s="308">
        <f>SUM(AA40)</f>
        <v>160</v>
      </c>
      <c r="AC40" s="143">
        <f t="shared" si="3"/>
        <v>610</v>
      </c>
      <c r="AD40" s="97">
        <v>390</v>
      </c>
      <c r="AE40" s="105">
        <v>0.26</v>
      </c>
      <c r="AF40" s="119">
        <v>0.65</v>
      </c>
      <c r="AG40" s="98">
        <v>240</v>
      </c>
      <c r="AH40" s="98">
        <v>688</v>
      </c>
      <c r="AI40" s="280">
        <v>690</v>
      </c>
      <c r="AJ40" s="308">
        <f t="shared" si="4"/>
        <v>1618</v>
      </c>
      <c r="AK40" s="286">
        <f t="shared" si="5"/>
        <v>2618</v>
      </c>
      <c r="AL40" s="199" t="s">
        <v>12</v>
      </c>
    </row>
    <row r="41" spans="1:38" x14ac:dyDescent="0.3">
      <c r="A41" s="128" t="s">
        <v>84</v>
      </c>
      <c r="B41" s="347" t="s">
        <v>85</v>
      </c>
      <c r="C41" s="76">
        <v>22212</v>
      </c>
      <c r="D41" s="129" t="s">
        <v>83</v>
      </c>
      <c r="E41" s="186">
        <v>720</v>
      </c>
      <c r="F41" s="192">
        <v>0.46</v>
      </c>
      <c r="G41" s="164">
        <v>1.17</v>
      </c>
      <c r="H41" s="93">
        <v>120</v>
      </c>
      <c r="I41" s="77">
        <v>0.08</v>
      </c>
      <c r="J41" s="78">
        <v>0.2</v>
      </c>
      <c r="K41" s="200">
        <v>0</v>
      </c>
      <c r="L41" s="110">
        <v>0</v>
      </c>
      <c r="M41" s="5">
        <v>0</v>
      </c>
      <c r="N41" s="272">
        <f t="shared" si="7"/>
        <v>0</v>
      </c>
      <c r="O41" s="98">
        <v>120</v>
      </c>
      <c r="P41" s="77">
        <v>0.08</v>
      </c>
      <c r="Q41" s="78">
        <v>0.2</v>
      </c>
      <c r="R41" s="14">
        <v>200</v>
      </c>
      <c r="S41" s="14">
        <v>180</v>
      </c>
      <c r="T41" s="194">
        <v>0</v>
      </c>
      <c r="U41" s="271">
        <f t="shared" si="2"/>
        <v>380</v>
      </c>
      <c r="V41" s="109">
        <v>120</v>
      </c>
      <c r="W41" s="110">
        <v>0.08</v>
      </c>
      <c r="X41" s="111">
        <v>0.2</v>
      </c>
      <c r="Y41" s="96">
        <v>20</v>
      </c>
      <c r="Z41" s="201">
        <v>120</v>
      </c>
      <c r="AA41" s="195">
        <v>50</v>
      </c>
      <c r="AB41" s="308">
        <f>SUM(Y41:AA41)</f>
        <v>190</v>
      </c>
      <c r="AC41" s="143">
        <f t="shared" si="3"/>
        <v>570</v>
      </c>
      <c r="AD41" s="97">
        <v>120</v>
      </c>
      <c r="AE41" s="105">
        <v>0.23</v>
      </c>
      <c r="AF41" s="119">
        <v>0.56999999999999995</v>
      </c>
      <c r="AG41" s="98">
        <v>120</v>
      </c>
      <c r="AH41" s="98">
        <v>360</v>
      </c>
      <c r="AI41" s="280">
        <v>200</v>
      </c>
      <c r="AJ41" s="308">
        <f t="shared" si="4"/>
        <v>680</v>
      </c>
      <c r="AK41" s="286">
        <f t="shared" si="5"/>
        <v>1370</v>
      </c>
      <c r="AL41" s="199" t="s">
        <v>12</v>
      </c>
    </row>
    <row r="42" spans="1:38" x14ac:dyDescent="0.3">
      <c r="A42" s="128" t="s">
        <v>86</v>
      </c>
      <c r="B42" s="347" t="s">
        <v>87</v>
      </c>
      <c r="C42" s="76">
        <v>22212</v>
      </c>
      <c r="D42" s="129" t="s">
        <v>83</v>
      </c>
      <c r="E42" s="186">
        <v>1200</v>
      </c>
      <c r="F42" s="192">
        <v>0.81</v>
      </c>
      <c r="G42" s="164">
        <v>2.0499999999999998</v>
      </c>
      <c r="H42" s="93">
        <v>300</v>
      </c>
      <c r="I42" s="78">
        <v>0.2</v>
      </c>
      <c r="J42" s="77">
        <v>0.51</v>
      </c>
      <c r="K42" s="200">
        <v>0</v>
      </c>
      <c r="L42" s="110">
        <v>0</v>
      </c>
      <c r="M42" s="9">
        <v>600</v>
      </c>
      <c r="N42" s="272">
        <f t="shared" si="7"/>
        <v>600</v>
      </c>
      <c r="O42" s="98">
        <v>300</v>
      </c>
      <c r="P42" s="77">
        <v>0.21</v>
      </c>
      <c r="Q42" s="77">
        <v>0.52</v>
      </c>
      <c r="R42" s="14">
        <v>100</v>
      </c>
      <c r="S42" s="14">
        <v>100</v>
      </c>
      <c r="T42" s="188">
        <v>0</v>
      </c>
      <c r="U42" s="272">
        <f t="shared" si="2"/>
        <v>200</v>
      </c>
      <c r="V42" s="109">
        <v>300</v>
      </c>
      <c r="W42" s="111">
        <v>0.2</v>
      </c>
      <c r="X42" s="110">
        <v>0.51</v>
      </c>
      <c r="Y42" s="96">
        <v>90</v>
      </c>
      <c r="Z42" s="189">
        <v>100</v>
      </c>
      <c r="AA42" s="195">
        <v>150</v>
      </c>
      <c r="AB42" s="308">
        <f>SUM(Y42:AA42)</f>
        <v>340</v>
      </c>
      <c r="AC42" s="143">
        <f t="shared" si="3"/>
        <v>1140</v>
      </c>
      <c r="AD42" s="97">
        <v>300</v>
      </c>
      <c r="AE42" s="106">
        <v>0.2</v>
      </c>
      <c r="AF42" s="119">
        <v>0.51</v>
      </c>
      <c r="AG42" s="98">
        <v>400</v>
      </c>
      <c r="AH42" s="98">
        <v>300</v>
      </c>
      <c r="AI42" s="280">
        <v>310</v>
      </c>
      <c r="AJ42" s="308">
        <f t="shared" si="4"/>
        <v>1010</v>
      </c>
      <c r="AK42" s="286">
        <f t="shared" si="5"/>
        <v>1850</v>
      </c>
      <c r="AL42" s="199" t="s">
        <v>12</v>
      </c>
    </row>
    <row r="43" spans="1:38" x14ac:dyDescent="0.3">
      <c r="A43" s="128" t="s">
        <v>88</v>
      </c>
      <c r="B43" s="347" t="s">
        <v>89</v>
      </c>
      <c r="C43" s="76">
        <v>22212</v>
      </c>
      <c r="D43" s="129" t="s">
        <v>83</v>
      </c>
      <c r="E43" s="186">
        <v>52</v>
      </c>
      <c r="F43" s="192">
        <v>0.19</v>
      </c>
      <c r="G43" s="164">
        <v>0.47</v>
      </c>
      <c r="H43" s="93">
        <v>13</v>
      </c>
      <c r="I43" s="77">
        <v>0.05</v>
      </c>
      <c r="J43" s="77">
        <v>0.12</v>
      </c>
      <c r="K43" s="200">
        <v>0</v>
      </c>
      <c r="L43" s="110">
        <v>0</v>
      </c>
      <c r="M43" s="9">
        <v>0</v>
      </c>
      <c r="N43" s="272">
        <f t="shared" si="7"/>
        <v>0</v>
      </c>
      <c r="O43" s="98">
        <v>13</v>
      </c>
      <c r="P43" s="77">
        <v>0.05</v>
      </c>
      <c r="Q43" s="77">
        <v>0.12</v>
      </c>
      <c r="R43" s="14">
        <v>5</v>
      </c>
      <c r="S43" s="14">
        <v>0</v>
      </c>
      <c r="T43" s="188">
        <v>0</v>
      </c>
      <c r="U43" s="272">
        <f t="shared" si="2"/>
        <v>5</v>
      </c>
      <c r="V43" s="109">
        <v>13</v>
      </c>
      <c r="W43" s="110">
        <v>0.05</v>
      </c>
      <c r="X43" s="110">
        <v>0.12</v>
      </c>
      <c r="Y43" s="96">
        <v>0</v>
      </c>
      <c r="Z43" s="189">
        <v>3</v>
      </c>
      <c r="AA43" s="195">
        <v>0</v>
      </c>
      <c r="AB43" s="308">
        <f>SUM(Y43:AA43)</f>
        <v>3</v>
      </c>
      <c r="AC43" s="143">
        <f t="shared" si="3"/>
        <v>8</v>
      </c>
      <c r="AD43" s="97">
        <v>13</v>
      </c>
      <c r="AE43" s="105">
        <v>0.04</v>
      </c>
      <c r="AF43" s="119">
        <v>0.11</v>
      </c>
      <c r="AG43" s="98">
        <v>2</v>
      </c>
      <c r="AH43" s="98">
        <v>6</v>
      </c>
      <c r="AI43" s="280">
        <v>2</v>
      </c>
      <c r="AJ43" s="308">
        <f t="shared" si="4"/>
        <v>10</v>
      </c>
      <c r="AK43" s="286">
        <f t="shared" si="5"/>
        <v>31</v>
      </c>
      <c r="AL43" s="199" t="s">
        <v>12</v>
      </c>
    </row>
    <row r="44" spans="1:38" x14ac:dyDescent="0.3">
      <c r="A44" s="128" t="s">
        <v>90</v>
      </c>
      <c r="B44" s="347" t="s">
        <v>91</v>
      </c>
      <c r="C44" s="76">
        <v>22212</v>
      </c>
      <c r="D44" s="129" t="s">
        <v>83</v>
      </c>
      <c r="E44" s="186">
        <v>24</v>
      </c>
      <c r="F44" s="192">
        <v>0.09</v>
      </c>
      <c r="G44" s="164">
        <v>0.22</v>
      </c>
      <c r="H44" s="93">
        <v>6</v>
      </c>
      <c r="I44" s="77">
        <v>0.02</v>
      </c>
      <c r="J44" s="77">
        <v>0.06</v>
      </c>
      <c r="K44" s="200">
        <v>0</v>
      </c>
      <c r="L44" s="110">
        <v>0</v>
      </c>
      <c r="M44" s="9">
        <v>0</v>
      </c>
      <c r="N44" s="272">
        <f t="shared" si="7"/>
        <v>0</v>
      </c>
      <c r="O44" s="98">
        <v>6</v>
      </c>
      <c r="P44" s="77">
        <v>0.02</v>
      </c>
      <c r="Q44" s="77">
        <v>0.06</v>
      </c>
      <c r="R44" s="14">
        <v>10</v>
      </c>
      <c r="S44" s="14">
        <v>0</v>
      </c>
      <c r="T44" s="188">
        <v>0</v>
      </c>
      <c r="U44" s="270">
        <f t="shared" si="2"/>
        <v>10</v>
      </c>
      <c r="V44" s="109">
        <v>6</v>
      </c>
      <c r="W44" s="110">
        <v>0.02</v>
      </c>
      <c r="X44" s="110">
        <v>0.06</v>
      </c>
      <c r="Y44" s="96">
        <v>0</v>
      </c>
      <c r="Z44" s="189">
        <v>0</v>
      </c>
      <c r="AA44" s="195">
        <v>0</v>
      </c>
      <c r="AB44" s="308">
        <f>SUM(Y44:AA44)</f>
        <v>0</v>
      </c>
      <c r="AC44" s="143">
        <f t="shared" si="3"/>
        <v>10</v>
      </c>
      <c r="AD44" s="97">
        <v>6</v>
      </c>
      <c r="AE44" s="105">
        <v>0.02</v>
      </c>
      <c r="AF44" s="119">
        <v>0.06</v>
      </c>
      <c r="AG44" s="98">
        <v>0</v>
      </c>
      <c r="AH44" s="98">
        <v>7</v>
      </c>
      <c r="AI44" s="280">
        <v>1</v>
      </c>
      <c r="AJ44" s="308">
        <f t="shared" si="4"/>
        <v>8</v>
      </c>
      <c r="AK44" s="286">
        <f t="shared" si="5"/>
        <v>24</v>
      </c>
      <c r="AL44" s="199" t="s">
        <v>12</v>
      </c>
    </row>
    <row r="45" spans="1:38" ht="38.25" customHeight="1" x14ac:dyDescent="0.3">
      <c r="A45" s="128" t="s">
        <v>92</v>
      </c>
      <c r="B45" s="350" t="s">
        <v>93</v>
      </c>
      <c r="C45" s="76">
        <v>22212</v>
      </c>
      <c r="D45" s="129" t="s">
        <v>83</v>
      </c>
      <c r="E45" s="186">
        <v>360</v>
      </c>
      <c r="F45" s="192">
        <v>0.25</v>
      </c>
      <c r="G45" s="156">
        <v>0.62</v>
      </c>
      <c r="H45" s="93">
        <v>90</v>
      </c>
      <c r="I45" s="77">
        <v>0.06</v>
      </c>
      <c r="J45" s="77">
        <v>0.16</v>
      </c>
      <c r="K45" s="200">
        <v>0</v>
      </c>
      <c r="L45" s="202">
        <v>0</v>
      </c>
      <c r="M45" s="17">
        <v>0</v>
      </c>
      <c r="N45" s="272">
        <f t="shared" si="7"/>
        <v>0</v>
      </c>
      <c r="O45" s="98">
        <v>90</v>
      </c>
      <c r="P45" s="77">
        <v>0.06</v>
      </c>
      <c r="Q45" s="77">
        <v>0.15</v>
      </c>
      <c r="R45" s="18">
        <v>360</v>
      </c>
      <c r="S45" s="18">
        <v>0</v>
      </c>
      <c r="T45" s="188">
        <v>0</v>
      </c>
      <c r="U45" s="271">
        <f t="shared" si="2"/>
        <v>360</v>
      </c>
      <c r="V45" s="109">
        <v>90</v>
      </c>
      <c r="W45" s="110">
        <v>0.06</v>
      </c>
      <c r="X45" s="110">
        <v>0.15</v>
      </c>
      <c r="Y45" s="96">
        <v>0</v>
      </c>
      <c r="Z45" s="189">
        <v>200</v>
      </c>
      <c r="AA45" s="195">
        <v>0</v>
      </c>
      <c r="AB45" s="308">
        <f>SUM(Y45:AA45)</f>
        <v>200</v>
      </c>
      <c r="AC45" s="143">
        <f t="shared" si="3"/>
        <v>560</v>
      </c>
      <c r="AD45" s="97">
        <v>90</v>
      </c>
      <c r="AE45" s="105">
        <v>0.06</v>
      </c>
      <c r="AF45" s="119">
        <v>0.16</v>
      </c>
      <c r="AG45" s="98">
        <v>0</v>
      </c>
      <c r="AH45" s="98">
        <v>0</v>
      </c>
      <c r="AI45" s="280">
        <v>0</v>
      </c>
      <c r="AJ45" s="308">
        <f t="shared" si="4"/>
        <v>0</v>
      </c>
      <c r="AK45" s="286">
        <f t="shared" si="5"/>
        <v>650</v>
      </c>
      <c r="AL45" s="199" t="s">
        <v>12</v>
      </c>
    </row>
    <row r="46" spans="1:38" ht="31.5" customHeight="1" x14ac:dyDescent="0.3">
      <c r="A46" s="128" t="s">
        <v>94</v>
      </c>
      <c r="B46" s="347" t="s">
        <v>95</v>
      </c>
      <c r="C46" s="76">
        <v>22212</v>
      </c>
      <c r="D46" s="129" t="s">
        <v>83</v>
      </c>
      <c r="E46" s="186">
        <v>720</v>
      </c>
      <c r="F46" s="192">
        <v>0.51</v>
      </c>
      <c r="G46" s="132">
        <v>1.29</v>
      </c>
      <c r="H46" s="93">
        <v>180</v>
      </c>
      <c r="I46" s="77">
        <v>0.13</v>
      </c>
      <c r="J46" s="77">
        <v>0.32</v>
      </c>
      <c r="K46" s="200">
        <v>0</v>
      </c>
      <c r="L46" s="202">
        <v>0</v>
      </c>
      <c r="M46" s="17">
        <v>0</v>
      </c>
      <c r="N46" s="272">
        <f t="shared" si="7"/>
        <v>0</v>
      </c>
      <c r="O46" s="98">
        <v>180</v>
      </c>
      <c r="P46" s="77">
        <v>0.13</v>
      </c>
      <c r="Q46" s="77">
        <v>0.32</v>
      </c>
      <c r="R46" s="18">
        <v>0</v>
      </c>
      <c r="S46" s="18">
        <v>0</v>
      </c>
      <c r="T46" s="188">
        <v>0</v>
      </c>
      <c r="U46" s="272">
        <f t="shared" si="2"/>
        <v>0</v>
      </c>
      <c r="V46" s="109">
        <v>180</v>
      </c>
      <c r="W46" s="110">
        <v>0.13</v>
      </c>
      <c r="X46" s="110">
        <v>0.32</v>
      </c>
      <c r="Y46" s="96">
        <v>100</v>
      </c>
      <c r="Z46" s="201">
        <v>100</v>
      </c>
      <c r="AA46" s="193">
        <v>0</v>
      </c>
      <c r="AB46" s="308">
        <f t="shared" si="0"/>
        <v>380.45</v>
      </c>
      <c r="AC46" s="143">
        <f t="shared" si="3"/>
        <v>380.45</v>
      </c>
      <c r="AD46" s="97">
        <v>180</v>
      </c>
      <c r="AE46" s="105">
        <v>0.13</v>
      </c>
      <c r="AF46" s="119">
        <v>0.33</v>
      </c>
      <c r="AG46" s="98">
        <v>0</v>
      </c>
      <c r="AH46" s="98">
        <v>0</v>
      </c>
      <c r="AI46" s="280">
        <v>0</v>
      </c>
      <c r="AJ46" s="308">
        <f t="shared" si="4"/>
        <v>0</v>
      </c>
      <c r="AK46" s="286">
        <f t="shared" si="5"/>
        <v>560.45000000000005</v>
      </c>
      <c r="AL46" s="199" t="s">
        <v>12</v>
      </c>
    </row>
    <row r="47" spans="1:38" x14ac:dyDescent="0.3">
      <c r="A47" s="128" t="s">
        <v>96</v>
      </c>
      <c r="B47" s="347" t="s">
        <v>97</v>
      </c>
      <c r="C47" s="76">
        <v>22212</v>
      </c>
      <c r="D47" s="129" t="s">
        <v>26</v>
      </c>
      <c r="E47" s="186">
        <v>1200</v>
      </c>
      <c r="F47" s="187">
        <v>0.8</v>
      </c>
      <c r="G47" s="132">
        <v>2.0099999999999998</v>
      </c>
      <c r="H47" s="94">
        <v>1</v>
      </c>
      <c r="I47" s="80">
        <v>0.2</v>
      </c>
      <c r="J47" s="80">
        <v>0.5</v>
      </c>
      <c r="K47" s="200">
        <v>0</v>
      </c>
      <c r="L47" s="111">
        <v>0</v>
      </c>
      <c r="M47" s="5">
        <v>400</v>
      </c>
      <c r="N47" s="272">
        <f t="shared" si="7"/>
        <v>400</v>
      </c>
      <c r="O47" s="98">
        <v>1</v>
      </c>
      <c r="P47" s="80">
        <v>0.2</v>
      </c>
      <c r="Q47" s="80">
        <v>0.5</v>
      </c>
      <c r="R47" s="14">
        <v>200</v>
      </c>
      <c r="S47" s="14">
        <v>100</v>
      </c>
      <c r="T47" s="194">
        <v>0</v>
      </c>
      <c r="U47" s="272">
        <f t="shared" si="2"/>
        <v>300</v>
      </c>
      <c r="V47" s="109">
        <v>1</v>
      </c>
      <c r="W47" s="111">
        <v>0.2</v>
      </c>
      <c r="X47" s="111">
        <v>0.5</v>
      </c>
      <c r="Y47" s="96">
        <v>1</v>
      </c>
      <c r="Z47" s="196">
        <v>50</v>
      </c>
      <c r="AA47" s="142">
        <v>1</v>
      </c>
      <c r="AB47" s="308">
        <f t="shared" ref="AB47:AB94" si="8">SUM(Y47:AA47)</f>
        <v>52</v>
      </c>
      <c r="AC47" s="143">
        <f t="shared" si="3"/>
        <v>752</v>
      </c>
      <c r="AD47" s="98">
        <v>1</v>
      </c>
      <c r="AE47" s="107">
        <v>0.2</v>
      </c>
      <c r="AF47" s="110">
        <v>0.51</v>
      </c>
      <c r="AG47" s="98">
        <v>0</v>
      </c>
      <c r="AH47" s="98">
        <v>600</v>
      </c>
      <c r="AI47" s="280">
        <v>200</v>
      </c>
      <c r="AJ47" s="308">
        <f t="shared" si="4"/>
        <v>800</v>
      </c>
      <c r="AK47" s="286">
        <f t="shared" si="5"/>
        <v>1153</v>
      </c>
      <c r="AL47" s="199" t="s">
        <v>12</v>
      </c>
    </row>
    <row r="48" spans="1:38" x14ac:dyDescent="0.3">
      <c r="A48" s="128" t="s">
        <v>98</v>
      </c>
      <c r="B48" s="347" t="s">
        <v>99</v>
      </c>
      <c r="C48" s="76">
        <v>22213</v>
      </c>
      <c r="D48" s="129" t="s">
        <v>11</v>
      </c>
      <c r="E48" s="186">
        <v>1</v>
      </c>
      <c r="F48" s="192">
        <v>0.79</v>
      </c>
      <c r="G48" s="156">
        <v>2</v>
      </c>
      <c r="H48" s="93">
        <v>1</v>
      </c>
      <c r="I48" s="77">
        <v>0.79</v>
      </c>
      <c r="J48" s="76">
        <v>2</v>
      </c>
      <c r="K48" s="200">
        <v>0</v>
      </c>
      <c r="L48" s="110">
        <v>1</v>
      </c>
      <c r="M48" s="6">
        <v>0</v>
      </c>
      <c r="N48" s="272">
        <f t="shared" si="7"/>
        <v>1</v>
      </c>
      <c r="O48" s="98">
        <v>0</v>
      </c>
      <c r="P48" s="76">
        <v>0</v>
      </c>
      <c r="Q48" s="76">
        <v>0</v>
      </c>
      <c r="R48" s="14">
        <v>1</v>
      </c>
      <c r="S48" s="14">
        <v>1</v>
      </c>
      <c r="T48" s="198">
        <v>1</v>
      </c>
      <c r="U48" s="270">
        <f t="shared" si="2"/>
        <v>3</v>
      </c>
      <c r="V48" s="109">
        <v>1</v>
      </c>
      <c r="W48" s="112">
        <v>0</v>
      </c>
      <c r="X48" s="112">
        <v>0</v>
      </c>
      <c r="Y48" s="96">
        <v>2</v>
      </c>
      <c r="Z48" s="189">
        <v>1</v>
      </c>
      <c r="AA48" s="193">
        <v>1</v>
      </c>
      <c r="AB48" s="308">
        <f t="shared" si="8"/>
        <v>4</v>
      </c>
      <c r="AC48" s="143">
        <f t="shared" si="3"/>
        <v>8</v>
      </c>
      <c r="AD48" s="97">
        <v>1</v>
      </c>
      <c r="AE48" s="96">
        <v>0</v>
      </c>
      <c r="AF48" s="121">
        <v>0</v>
      </c>
      <c r="AG48" s="98">
        <v>0</v>
      </c>
      <c r="AH48" s="98">
        <v>0</v>
      </c>
      <c r="AI48" s="280">
        <v>1</v>
      </c>
      <c r="AJ48" s="308">
        <f t="shared" si="4"/>
        <v>1</v>
      </c>
      <c r="AK48" s="286">
        <f t="shared" si="5"/>
        <v>8</v>
      </c>
      <c r="AL48" s="199" t="s">
        <v>12</v>
      </c>
    </row>
    <row r="49" spans="1:38" x14ac:dyDescent="0.3">
      <c r="A49" s="128" t="s">
        <v>100</v>
      </c>
      <c r="B49" s="347" t="s">
        <v>101</v>
      </c>
      <c r="C49" s="76">
        <v>22213</v>
      </c>
      <c r="D49" s="129" t="s">
        <v>11</v>
      </c>
      <c r="E49" s="186">
        <v>13</v>
      </c>
      <c r="F49" s="192">
        <v>0.51</v>
      </c>
      <c r="G49" s="132">
        <v>1.3</v>
      </c>
      <c r="H49" s="93">
        <v>13</v>
      </c>
      <c r="I49" s="77">
        <v>0.16</v>
      </c>
      <c r="J49" s="78">
        <v>0.4</v>
      </c>
      <c r="K49" s="200">
        <v>0</v>
      </c>
      <c r="L49" s="110">
        <v>1</v>
      </c>
      <c r="M49" s="5">
        <v>0</v>
      </c>
      <c r="N49" s="272">
        <f t="shared" si="7"/>
        <v>1</v>
      </c>
      <c r="O49" s="98">
        <v>13</v>
      </c>
      <c r="P49" s="77">
        <v>0.12</v>
      </c>
      <c r="Q49" s="78">
        <v>0.3</v>
      </c>
      <c r="R49" s="14">
        <v>2</v>
      </c>
      <c r="S49" s="14">
        <v>2</v>
      </c>
      <c r="T49" s="194">
        <v>1</v>
      </c>
      <c r="U49" s="271">
        <f t="shared" si="2"/>
        <v>5</v>
      </c>
      <c r="V49" s="109">
        <v>13</v>
      </c>
      <c r="W49" s="110">
        <v>0.12</v>
      </c>
      <c r="X49" s="111">
        <v>0.3</v>
      </c>
      <c r="Y49" s="96">
        <v>0</v>
      </c>
      <c r="Z49" s="196">
        <v>1</v>
      </c>
      <c r="AA49" s="142">
        <v>2</v>
      </c>
      <c r="AB49" s="308">
        <f t="shared" si="8"/>
        <v>3</v>
      </c>
      <c r="AC49" s="143">
        <f t="shared" si="3"/>
        <v>9</v>
      </c>
      <c r="AD49" s="97">
        <v>13</v>
      </c>
      <c r="AE49" s="105">
        <v>0.12</v>
      </c>
      <c r="AF49" s="120">
        <v>0.3</v>
      </c>
      <c r="AG49" s="98">
        <v>2</v>
      </c>
      <c r="AH49" s="98">
        <v>5</v>
      </c>
      <c r="AI49" s="280">
        <v>9</v>
      </c>
      <c r="AJ49" s="308">
        <f t="shared" si="4"/>
        <v>16</v>
      </c>
      <c r="AK49" s="286">
        <f t="shared" si="5"/>
        <v>37</v>
      </c>
      <c r="AL49" s="199" t="s">
        <v>12</v>
      </c>
    </row>
    <row r="50" spans="1:38" x14ac:dyDescent="0.3">
      <c r="A50" s="128" t="s">
        <v>102</v>
      </c>
      <c r="B50" s="347" t="s">
        <v>103</v>
      </c>
      <c r="C50" s="76">
        <v>22213</v>
      </c>
      <c r="D50" s="129" t="s">
        <v>15</v>
      </c>
      <c r="E50" s="186">
        <v>2</v>
      </c>
      <c r="F50" s="192">
        <v>0.24</v>
      </c>
      <c r="G50" s="132">
        <v>0.6</v>
      </c>
      <c r="H50" s="93">
        <v>2</v>
      </c>
      <c r="I50" s="77">
        <v>0.24</v>
      </c>
      <c r="J50" s="78">
        <v>0.6</v>
      </c>
      <c r="K50" s="200">
        <v>0</v>
      </c>
      <c r="L50" s="110">
        <v>0</v>
      </c>
      <c r="M50" s="5">
        <v>0</v>
      </c>
      <c r="N50" s="272">
        <f t="shared" si="7"/>
        <v>0</v>
      </c>
      <c r="O50" s="98">
        <v>0</v>
      </c>
      <c r="P50" s="76">
        <v>0</v>
      </c>
      <c r="Q50" s="76">
        <v>0</v>
      </c>
      <c r="R50" s="14">
        <v>2</v>
      </c>
      <c r="S50" s="14">
        <v>0</v>
      </c>
      <c r="T50" s="198">
        <v>0</v>
      </c>
      <c r="U50" s="272">
        <f t="shared" si="2"/>
        <v>2</v>
      </c>
      <c r="V50" s="109">
        <v>0</v>
      </c>
      <c r="W50" s="112">
        <v>0</v>
      </c>
      <c r="X50" s="112">
        <v>0</v>
      </c>
      <c r="Y50" s="96">
        <v>0</v>
      </c>
      <c r="Z50" s="196">
        <v>0</v>
      </c>
      <c r="AA50" s="142">
        <v>0</v>
      </c>
      <c r="AB50" s="308">
        <f t="shared" si="8"/>
        <v>0</v>
      </c>
      <c r="AC50" s="143">
        <f t="shared" si="3"/>
        <v>2</v>
      </c>
      <c r="AD50" s="97">
        <v>0</v>
      </c>
      <c r="AE50" s="96">
        <v>0</v>
      </c>
      <c r="AF50" s="121">
        <v>0</v>
      </c>
      <c r="AG50" s="98">
        <v>0</v>
      </c>
      <c r="AH50" s="98">
        <v>0</v>
      </c>
      <c r="AI50" s="280">
        <v>0</v>
      </c>
      <c r="AJ50" s="308">
        <f t="shared" si="4"/>
        <v>0</v>
      </c>
      <c r="AK50" s="286">
        <f t="shared" si="5"/>
        <v>2</v>
      </c>
      <c r="AL50" s="199" t="s">
        <v>12</v>
      </c>
    </row>
    <row r="51" spans="1:38" x14ac:dyDescent="0.3">
      <c r="A51" s="128" t="s">
        <v>104</v>
      </c>
      <c r="B51" s="347" t="s">
        <v>105</v>
      </c>
      <c r="C51" s="76">
        <v>22214</v>
      </c>
      <c r="D51" s="129" t="s">
        <v>26</v>
      </c>
      <c r="E51" s="186">
        <v>20</v>
      </c>
      <c r="F51" s="192">
        <v>0.79</v>
      </c>
      <c r="G51" s="132">
        <v>2</v>
      </c>
      <c r="H51" s="93">
        <v>20</v>
      </c>
      <c r="I51" s="77">
        <v>0.79</v>
      </c>
      <c r="J51" s="76">
        <v>2</v>
      </c>
      <c r="K51" s="200">
        <v>0</v>
      </c>
      <c r="L51" s="110">
        <v>0</v>
      </c>
      <c r="M51" s="6">
        <v>0</v>
      </c>
      <c r="N51" s="272">
        <f t="shared" si="7"/>
        <v>0</v>
      </c>
      <c r="O51" s="98">
        <v>0</v>
      </c>
      <c r="P51" s="76">
        <v>0</v>
      </c>
      <c r="Q51" s="76">
        <v>0</v>
      </c>
      <c r="R51" s="14">
        <v>0</v>
      </c>
      <c r="S51" s="14">
        <v>0</v>
      </c>
      <c r="T51" s="198">
        <v>0</v>
      </c>
      <c r="U51" s="272">
        <f t="shared" si="2"/>
        <v>0</v>
      </c>
      <c r="V51" s="109">
        <v>0</v>
      </c>
      <c r="W51" s="112">
        <v>0</v>
      </c>
      <c r="X51" s="112">
        <v>0</v>
      </c>
      <c r="Y51" s="96">
        <v>0</v>
      </c>
      <c r="Z51" s="189">
        <v>1</v>
      </c>
      <c r="AA51" s="195">
        <v>18</v>
      </c>
      <c r="AB51" s="308">
        <f t="shared" si="8"/>
        <v>19</v>
      </c>
      <c r="AC51" s="143">
        <f t="shared" si="3"/>
        <v>19</v>
      </c>
      <c r="AD51" s="97">
        <v>0</v>
      </c>
      <c r="AE51" s="96">
        <v>0</v>
      </c>
      <c r="AF51" s="121">
        <v>0</v>
      </c>
      <c r="AG51" s="98">
        <v>0</v>
      </c>
      <c r="AH51" s="98">
        <v>0</v>
      </c>
      <c r="AI51" s="280">
        <v>17</v>
      </c>
      <c r="AJ51" s="308">
        <f t="shared" si="4"/>
        <v>17</v>
      </c>
      <c r="AK51" s="286">
        <f t="shared" si="5"/>
        <v>36</v>
      </c>
      <c r="AL51" s="199" t="s">
        <v>12</v>
      </c>
    </row>
    <row r="52" spans="1:38" x14ac:dyDescent="0.3">
      <c r="A52" s="128" t="s">
        <v>106</v>
      </c>
      <c r="B52" s="347" t="s">
        <v>107</v>
      </c>
      <c r="C52" s="76">
        <v>22221</v>
      </c>
      <c r="D52" s="129" t="s">
        <v>26</v>
      </c>
      <c r="E52" s="186">
        <v>10</v>
      </c>
      <c r="F52" s="192">
        <v>0.28000000000000003</v>
      </c>
      <c r="G52" s="132">
        <v>0.7</v>
      </c>
      <c r="H52" s="93">
        <v>3</v>
      </c>
      <c r="I52" s="77">
        <v>0.08</v>
      </c>
      <c r="J52" s="77">
        <v>0.21</v>
      </c>
      <c r="K52" s="200">
        <v>0</v>
      </c>
      <c r="L52" s="110">
        <v>0</v>
      </c>
      <c r="M52" s="9">
        <v>0</v>
      </c>
      <c r="N52" s="272">
        <f t="shared" si="7"/>
        <v>0</v>
      </c>
      <c r="O52" s="98">
        <v>3</v>
      </c>
      <c r="P52" s="77">
        <v>0.08</v>
      </c>
      <c r="Q52" s="77">
        <v>0.21</v>
      </c>
      <c r="R52" s="14">
        <v>0</v>
      </c>
      <c r="S52" s="14">
        <v>0</v>
      </c>
      <c r="T52" s="188">
        <v>5</v>
      </c>
      <c r="U52" s="270">
        <f t="shared" si="2"/>
        <v>5</v>
      </c>
      <c r="V52" s="109">
        <v>2</v>
      </c>
      <c r="W52" s="110">
        <v>0.06</v>
      </c>
      <c r="X52" s="110">
        <v>0.14000000000000001</v>
      </c>
      <c r="Y52" s="96">
        <v>0</v>
      </c>
      <c r="Z52" s="189">
        <v>0</v>
      </c>
      <c r="AA52" s="193">
        <v>2</v>
      </c>
      <c r="AB52" s="308">
        <f t="shared" si="8"/>
        <v>2</v>
      </c>
      <c r="AC52" s="143">
        <f t="shared" si="3"/>
        <v>7</v>
      </c>
      <c r="AD52" s="97">
        <v>2</v>
      </c>
      <c r="AE52" s="105">
        <v>0.06</v>
      </c>
      <c r="AF52" s="119">
        <v>0.14000000000000001</v>
      </c>
      <c r="AG52" s="98">
        <v>0</v>
      </c>
      <c r="AH52" s="98">
        <v>0</v>
      </c>
      <c r="AI52" s="280">
        <v>4</v>
      </c>
      <c r="AJ52" s="308">
        <f t="shared" si="4"/>
        <v>4</v>
      </c>
      <c r="AK52" s="286">
        <f t="shared" si="5"/>
        <v>14</v>
      </c>
      <c r="AL52" s="199" t="s">
        <v>12</v>
      </c>
    </row>
    <row r="53" spans="1:38" ht="15" customHeight="1" x14ac:dyDescent="0.3">
      <c r="A53" s="128" t="s">
        <v>108</v>
      </c>
      <c r="B53" s="347" t="s">
        <v>109</v>
      </c>
      <c r="C53" s="76">
        <v>22221</v>
      </c>
      <c r="D53" s="129" t="s">
        <v>110</v>
      </c>
      <c r="E53" s="186">
        <v>1</v>
      </c>
      <c r="F53" s="192">
        <v>0.08</v>
      </c>
      <c r="G53" s="132">
        <v>0.2</v>
      </c>
      <c r="H53" s="93">
        <v>0</v>
      </c>
      <c r="I53" s="76">
        <v>0</v>
      </c>
      <c r="J53" s="76">
        <v>0</v>
      </c>
      <c r="K53" s="200">
        <v>0</v>
      </c>
      <c r="L53" s="112">
        <v>0</v>
      </c>
      <c r="M53" s="6">
        <v>0</v>
      </c>
      <c r="N53" s="272">
        <f t="shared" si="7"/>
        <v>0</v>
      </c>
      <c r="O53" s="98">
        <v>0</v>
      </c>
      <c r="P53" s="76">
        <v>0</v>
      </c>
      <c r="Q53" s="76">
        <v>0</v>
      </c>
      <c r="R53" s="14">
        <v>0</v>
      </c>
      <c r="S53" s="14">
        <v>1</v>
      </c>
      <c r="T53" s="198">
        <v>0</v>
      </c>
      <c r="U53" s="271">
        <f t="shared" si="2"/>
        <v>1</v>
      </c>
      <c r="V53" s="109">
        <v>1</v>
      </c>
      <c r="W53" s="110">
        <v>0.08</v>
      </c>
      <c r="X53" s="111">
        <v>0.2</v>
      </c>
      <c r="Y53" s="96">
        <v>0</v>
      </c>
      <c r="Z53" s="189">
        <v>0</v>
      </c>
      <c r="AA53" s="195">
        <v>0</v>
      </c>
      <c r="AB53" s="308">
        <f t="shared" si="8"/>
        <v>0</v>
      </c>
      <c r="AC53" s="143">
        <f t="shared" si="3"/>
        <v>1</v>
      </c>
      <c r="AD53" s="97">
        <v>0</v>
      </c>
      <c r="AE53" s="96">
        <v>0</v>
      </c>
      <c r="AF53" s="121">
        <v>0</v>
      </c>
      <c r="AG53" s="98">
        <v>0</v>
      </c>
      <c r="AH53" s="98">
        <v>0</v>
      </c>
      <c r="AI53" s="280">
        <v>1</v>
      </c>
      <c r="AJ53" s="308">
        <f t="shared" si="4"/>
        <v>1</v>
      </c>
      <c r="AK53" s="286">
        <f t="shared" si="5"/>
        <v>2</v>
      </c>
      <c r="AL53" s="199" t="s">
        <v>12</v>
      </c>
    </row>
    <row r="54" spans="1:38" ht="50.25" customHeight="1" x14ac:dyDescent="0.3">
      <c r="A54" s="128" t="s">
        <v>111</v>
      </c>
      <c r="B54" s="347" t="s">
        <v>112</v>
      </c>
      <c r="C54" s="76">
        <v>22221</v>
      </c>
      <c r="D54" s="129" t="s">
        <v>26</v>
      </c>
      <c r="E54" s="186">
        <v>12</v>
      </c>
      <c r="F54" s="192">
        <v>0.24</v>
      </c>
      <c r="G54" s="132">
        <v>0.6</v>
      </c>
      <c r="H54" s="93">
        <v>3</v>
      </c>
      <c r="I54" s="77">
        <v>0.06</v>
      </c>
      <c r="J54" s="77">
        <v>0.15</v>
      </c>
      <c r="K54" s="200">
        <v>3</v>
      </c>
      <c r="L54" s="202">
        <v>0</v>
      </c>
      <c r="M54" s="17">
        <v>0</v>
      </c>
      <c r="N54" s="272">
        <f t="shared" si="7"/>
        <v>3</v>
      </c>
      <c r="O54" s="98">
        <v>3</v>
      </c>
      <c r="P54" s="77">
        <v>0.06</v>
      </c>
      <c r="Q54" s="77">
        <v>0.15</v>
      </c>
      <c r="R54" s="18">
        <v>0</v>
      </c>
      <c r="S54" s="18">
        <v>0</v>
      </c>
      <c r="T54" s="188">
        <v>6</v>
      </c>
      <c r="U54" s="272">
        <f t="shared" si="2"/>
        <v>6</v>
      </c>
      <c r="V54" s="109">
        <v>3</v>
      </c>
      <c r="W54" s="110">
        <v>0.06</v>
      </c>
      <c r="X54" s="110">
        <v>0.15</v>
      </c>
      <c r="Y54" s="96">
        <v>0</v>
      </c>
      <c r="Z54" s="189">
        <v>0</v>
      </c>
      <c r="AA54" s="193">
        <v>3</v>
      </c>
      <c r="AB54" s="308">
        <f t="shared" si="8"/>
        <v>3</v>
      </c>
      <c r="AC54" s="143">
        <f t="shared" si="3"/>
        <v>12</v>
      </c>
      <c r="AD54" s="97">
        <v>3</v>
      </c>
      <c r="AE54" s="105">
        <v>0.06</v>
      </c>
      <c r="AF54" s="119">
        <v>0.15</v>
      </c>
      <c r="AG54" s="98">
        <v>2</v>
      </c>
      <c r="AH54" s="98">
        <v>0</v>
      </c>
      <c r="AI54" s="280">
        <v>1</v>
      </c>
      <c r="AJ54" s="308">
        <f t="shared" si="4"/>
        <v>3</v>
      </c>
      <c r="AK54" s="286">
        <f t="shared" si="5"/>
        <v>15</v>
      </c>
      <c r="AL54" s="199" t="s">
        <v>12</v>
      </c>
    </row>
    <row r="55" spans="1:38" ht="35.25" customHeight="1" x14ac:dyDescent="0.3">
      <c r="A55" s="128" t="s">
        <v>113</v>
      </c>
      <c r="B55" s="347" t="s">
        <v>114</v>
      </c>
      <c r="C55" s="76">
        <v>22231</v>
      </c>
      <c r="D55" s="129" t="s">
        <v>76</v>
      </c>
      <c r="E55" s="186">
        <v>12</v>
      </c>
      <c r="F55" s="192">
        <v>0.47</v>
      </c>
      <c r="G55" s="132">
        <v>1.2</v>
      </c>
      <c r="H55" s="93">
        <v>3</v>
      </c>
      <c r="I55" s="77">
        <v>0.12</v>
      </c>
      <c r="J55" s="78">
        <v>0.3</v>
      </c>
      <c r="K55" s="200">
        <v>3</v>
      </c>
      <c r="L55" s="110">
        <v>0</v>
      </c>
      <c r="M55" s="5">
        <v>3</v>
      </c>
      <c r="N55" s="272">
        <f t="shared" si="7"/>
        <v>6</v>
      </c>
      <c r="O55" s="98">
        <v>3</v>
      </c>
      <c r="P55" s="77">
        <v>0.12</v>
      </c>
      <c r="Q55" s="78">
        <v>0.3</v>
      </c>
      <c r="R55" s="14">
        <v>2</v>
      </c>
      <c r="S55" s="14">
        <v>0</v>
      </c>
      <c r="T55" s="194">
        <v>1</v>
      </c>
      <c r="U55" s="272">
        <f t="shared" si="2"/>
        <v>3</v>
      </c>
      <c r="V55" s="109">
        <v>3</v>
      </c>
      <c r="W55" s="110">
        <v>0.12</v>
      </c>
      <c r="X55" s="111">
        <v>0.3</v>
      </c>
      <c r="Y55" s="96">
        <v>0</v>
      </c>
      <c r="Z55" s="189">
        <v>0</v>
      </c>
      <c r="AA55" s="193">
        <v>3</v>
      </c>
      <c r="AB55" s="308">
        <f t="shared" si="8"/>
        <v>3</v>
      </c>
      <c r="AC55" s="143">
        <f t="shared" si="3"/>
        <v>12</v>
      </c>
      <c r="AD55" s="97">
        <v>3</v>
      </c>
      <c r="AE55" s="105">
        <v>0.12</v>
      </c>
      <c r="AF55" s="120">
        <v>0.3</v>
      </c>
      <c r="AG55" s="98">
        <v>0</v>
      </c>
      <c r="AH55" s="98">
        <v>5</v>
      </c>
      <c r="AI55" s="280">
        <v>1</v>
      </c>
      <c r="AJ55" s="308">
        <f t="shared" si="4"/>
        <v>6</v>
      </c>
      <c r="AK55" s="286">
        <f t="shared" si="5"/>
        <v>15</v>
      </c>
      <c r="AL55" s="199" t="s">
        <v>12</v>
      </c>
    </row>
    <row r="56" spans="1:38" x14ac:dyDescent="0.3">
      <c r="A56" s="128" t="s">
        <v>115</v>
      </c>
      <c r="B56" s="347" t="s">
        <v>116</v>
      </c>
      <c r="C56" s="76">
        <v>22311</v>
      </c>
      <c r="D56" s="129" t="s">
        <v>15</v>
      </c>
      <c r="E56" s="186">
        <v>10</v>
      </c>
      <c r="F56" s="187">
        <v>0.2</v>
      </c>
      <c r="G56" s="132">
        <v>0.5</v>
      </c>
      <c r="H56" s="93">
        <v>3</v>
      </c>
      <c r="I56" s="77">
        <v>0.06</v>
      </c>
      <c r="J56" s="77">
        <v>0.15</v>
      </c>
      <c r="K56" s="200">
        <v>0</v>
      </c>
      <c r="L56" s="110">
        <v>0</v>
      </c>
      <c r="M56" s="9">
        <v>0</v>
      </c>
      <c r="N56" s="272">
        <f t="shared" si="7"/>
        <v>0</v>
      </c>
      <c r="O56" s="98">
        <v>3</v>
      </c>
      <c r="P56" s="77">
        <v>0.06</v>
      </c>
      <c r="Q56" s="77">
        <v>0.15</v>
      </c>
      <c r="R56" s="14">
        <v>0</v>
      </c>
      <c r="S56" s="14">
        <v>0</v>
      </c>
      <c r="T56" s="188">
        <v>5</v>
      </c>
      <c r="U56" s="270">
        <f t="shared" si="2"/>
        <v>5</v>
      </c>
      <c r="V56" s="109">
        <v>2</v>
      </c>
      <c r="W56" s="110">
        <v>0.04</v>
      </c>
      <c r="X56" s="111">
        <v>0.1</v>
      </c>
      <c r="Y56" s="96">
        <v>0</v>
      </c>
      <c r="Z56" s="189">
        <v>0</v>
      </c>
      <c r="AA56" s="193">
        <v>0</v>
      </c>
      <c r="AB56" s="308">
        <f t="shared" si="8"/>
        <v>0</v>
      </c>
      <c r="AC56" s="143">
        <f t="shared" si="3"/>
        <v>5</v>
      </c>
      <c r="AD56" s="97">
        <v>2</v>
      </c>
      <c r="AE56" s="105">
        <v>0.04</v>
      </c>
      <c r="AF56" s="120">
        <v>0.1</v>
      </c>
      <c r="AG56" s="98">
        <v>3</v>
      </c>
      <c r="AH56" s="98">
        <v>0</v>
      </c>
      <c r="AI56" s="280">
        <v>2</v>
      </c>
      <c r="AJ56" s="308">
        <f t="shared" si="4"/>
        <v>5</v>
      </c>
      <c r="AK56" s="286">
        <f t="shared" si="5"/>
        <v>13</v>
      </c>
      <c r="AL56" s="199" t="s">
        <v>12</v>
      </c>
    </row>
    <row r="57" spans="1:38" ht="31.5" customHeight="1" x14ac:dyDescent="0.3">
      <c r="A57" s="128" t="s">
        <v>117</v>
      </c>
      <c r="B57" s="347" t="s">
        <v>118</v>
      </c>
      <c r="C57" s="76">
        <v>22311</v>
      </c>
      <c r="D57" s="129" t="s">
        <v>26</v>
      </c>
      <c r="E57" s="186">
        <v>12</v>
      </c>
      <c r="F57" s="192">
        <v>1.42</v>
      </c>
      <c r="G57" s="132">
        <v>3.6</v>
      </c>
      <c r="H57" s="93">
        <v>3</v>
      </c>
      <c r="I57" s="77">
        <v>0.36</v>
      </c>
      <c r="J57" s="78">
        <v>0.9</v>
      </c>
      <c r="K57" s="200">
        <v>0</v>
      </c>
      <c r="L57" s="110">
        <v>0</v>
      </c>
      <c r="M57" s="5">
        <v>3</v>
      </c>
      <c r="N57" s="272">
        <f t="shared" si="7"/>
        <v>3</v>
      </c>
      <c r="O57" s="98">
        <v>3</v>
      </c>
      <c r="P57" s="77">
        <v>0.36</v>
      </c>
      <c r="Q57" s="78">
        <v>0.9</v>
      </c>
      <c r="R57" s="14">
        <v>4</v>
      </c>
      <c r="S57" s="14">
        <v>0</v>
      </c>
      <c r="T57" s="194">
        <v>3</v>
      </c>
      <c r="U57" s="271">
        <f t="shared" si="2"/>
        <v>7</v>
      </c>
      <c r="V57" s="109">
        <v>3</v>
      </c>
      <c r="W57" s="110">
        <v>0.36</v>
      </c>
      <c r="X57" s="111">
        <v>0.9</v>
      </c>
      <c r="Y57" s="96">
        <v>0</v>
      </c>
      <c r="Z57" s="196">
        <v>0</v>
      </c>
      <c r="AA57" s="142">
        <v>3</v>
      </c>
      <c r="AB57" s="308">
        <f t="shared" si="8"/>
        <v>3</v>
      </c>
      <c r="AC57" s="143">
        <f t="shared" si="3"/>
        <v>13</v>
      </c>
      <c r="AD57" s="97">
        <v>3</v>
      </c>
      <c r="AE57" s="105">
        <v>0.36</v>
      </c>
      <c r="AF57" s="120">
        <v>0.9</v>
      </c>
      <c r="AG57" s="98">
        <v>0</v>
      </c>
      <c r="AH57" s="98">
        <v>6</v>
      </c>
      <c r="AI57" s="280">
        <v>3</v>
      </c>
      <c r="AJ57" s="308">
        <f t="shared" si="4"/>
        <v>9</v>
      </c>
      <c r="AK57" s="286">
        <f t="shared" si="5"/>
        <v>22</v>
      </c>
      <c r="AL57" s="199" t="s">
        <v>12</v>
      </c>
    </row>
    <row r="58" spans="1:38" ht="22.5" customHeight="1" x14ac:dyDescent="0.3">
      <c r="A58" s="128" t="s">
        <v>119</v>
      </c>
      <c r="B58" s="347" t="s">
        <v>120</v>
      </c>
      <c r="C58" s="76">
        <v>22311</v>
      </c>
      <c r="D58" s="129" t="s">
        <v>26</v>
      </c>
      <c r="E58" s="186">
        <v>1</v>
      </c>
      <c r="F58" s="192">
        <v>0.16</v>
      </c>
      <c r="G58" s="156">
        <v>0.4</v>
      </c>
      <c r="H58" s="93">
        <v>0</v>
      </c>
      <c r="I58" s="76">
        <v>0</v>
      </c>
      <c r="J58" s="76">
        <v>0</v>
      </c>
      <c r="K58" s="200">
        <v>0</v>
      </c>
      <c r="L58" s="112">
        <v>1</v>
      </c>
      <c r="M58" s="6">
        <v>0</v>
      </c>
      <c r="N58" s="272">
        <f t="shared" si="7"/>
        <v>1</v>
      </c>
      <c r="O58" s="98">
        <v>0</v>
      </c>
      <c r="P58" s="76">
        <v>0</v>
      </c>
      <c r="Q58" s="76">
        <v>0</v>
      </c>
      <c r="R58" s="14">
        <v>1</v>
      </c>
      <c r="S58" s="14">
        <v>0</v>
      </c>
      <c r="T58" s="198">
        <v>0</v>
      </c>
      <c r="U58" s="272">
        <f t="shared" si="2"/>
        <v>1</v>
      </c>
      <c r="V58" s="109">
        <v>0</v>
      </c>
      <c r="W58" s="112">
        <v>0</v>
      </c>
      <c r="X58" s="112">
        <v>0</v>
      </c>
      <c r="Y58" s="96">
        <v>0</v>
      </c>
      <c r="Z58" s="189">
        <v>0</v>
      </c>
      <c r="AA58" s="195">
        <v>1</v>
      </c>
      <c r="AB58" s="308">
        <f t="shared" si="8"/>
        <v>1</v>
      </c>
      <c r="AC58" s="143">
        <f t="shared" si="3"/>
        <v>3</v>
      </c>
      <c r="AD58" s="97">
        <v>1</v>
      </c>
      <c r="AE58" s="105">
        <v>0.16</v>
      </c>
      <c r="AF58" s="120">
        <v>0.4</v>
      </c>
      <c r="AG58" s="98">
        <v>0</v>
      </c>
      <c r="AH58" s="98">
        <v>0</v>
      </c>
      <c r="AI58" s="280">
        <v>1</v>
      </c>
      <c r="AJ58" s="308">
        <f t="shared" si="4"/>
        <v>1</v>
      </c>
      <c r="AK58" s="286">
        <f t="shared" si="5"/>
        <v>3</v>
      </c>
      <c r="AL58" s="199" t="s">
        <v>12</v>
      </c>
    </row>
    <row r="59" spans="1:38" ht="34.5" customHeight="1" x14ac:dyDescent="0.3">
      <c r="A59" s="128" t="s">
        <v>121</v>
      </c>
      <c r="B59" s="347" t="s">
        <v>122</v>
      </c>
      <c r="C59" s="76">
        <v>22314</v>
      </c>
      <c r="D59" s="129" t="s">
        <v>15</v>
      </c>
      <c r="E59" s="186">
        <v>30</v>
      </c>
      <c r="F59" s="192">
        <v>0.24</v>
      </c>
      <c r="G59" s="164">
        <v>0.6</v>
      </c>
      <c r="H59" s="93">
        <v>8</v>
      </c>
      <c r="I59" s="77">
        <v>0.06</v>
      </c>
      <c r="J59" s="77">
        <v>0.16</v>
      </c>
      <c r="K59" s="200">
        <v>0</v>
      </c>
      <c r="L59" s="110">
        <v>0</v>
      </c>
      <c r="M59" s="9">
        <v>10</v>
      </c>
      <c r="N59" s="272">
        <f t="shared" si="7"/>
        <v>10</v>
      </c>
      <c r="O59" s="98">
        <v>8</v>
      </c>
      <c r="P59" s="77">
        <v>0.06</v>
      </c>
      <c r="Q59" s="77">
        <v>0.16</v>
      </c>
      <c r="R59" s="14">
        <v>6</v>
      </c>
      <c r="S59" s="14">
        <v>6</v>
      </c>
      <c r="T59" s="188">
        <v>6</v>
      </c>
      <c r="U59" s="272">
        <f t="shared" si="2"/>
        <v>18</v>
      </c>
      <c r="V59" s="109">
        <v>7</v>
      </c>
      <c r="W59" s="110">
        <v>0.06</v>
      </c>
      <c r="X59" s="110">
        <v>0.14000000000000001</v>
      </c>
      <c r="Y59" s="96">
        <v>0</v>
      </c>
      <c r="Z59" s="189">
        <v>5</v>
      </c>
      <c r="AA59" s="195">
        <v>1</v>
      </c>
      <c r="AB59" s="308">
        <f t="shared" si="8"/>
        <v>6</v>
      </c>
      <c r="AC59" s="143">
        <f t="shared" si="3"/>
        <v>34</v>
      </c>
      <c r="AD59" s="97">
        <v>7</v>
      </c>
      <c r="AE59" s="105">
        <v>0.06</v>
      </c>
      <c r="AF59" s="119">
        <v>0.14000000000000001</v>
      </c>
      <c r="AG59" s="98">
        <v>2</v>
      </c>
      <c r="AH59" s="98">
        <v>6</v>
      </c>
      <c r="AI59" s="280">
        <v>0</v>
      </c>
      <c r="AJ59" s="308">
        <f t="shared" si="4"/>
        <v>8</v>
      </c>
      <c r="AK59" s="286">
        <f t="shared" si="5"/>
        <v>40</v>
      </c>
      <c r="AL59" s="199" t="s">
        <v>12</v>
      </c>
    </row>
    <row r="60" spans="1:38" ht="27" x14ac:dyDescent="0.3">
      <c r="A60" s="128" t="s">
        <v>123</v>
      </c>
      <c r="B60" s="347" t="s">
        <v>124</v>
      </c>
      <c r="C60" s="76">
        <v>22315</v>
      </c>
      <c r="D60" s="129" t="s">
        <v>15</v>
      </c>
      <c r="E60" s="186">
        <v>10</v>
      </c>
      <c r="F60" s="192">
        <v>0.28000000000000003</v>
      </c>
      <c r="G60" s="132">
        <v>0.7</v>
      </c>
      <c r="H60" s="93">
        <v>3</v>
      </c>
      <c r="I60" s="77">
        <v>0.08</v>
      </c>
      <c r="J60" s="77">
        <v>0.21</v>
      </c>
      <c r="K60" s="200">
        <v>0</v>
      </c>
      <c r="L60" s="110">
        <v>0</v>
      </c>
      <c r="M60" s="9">
        <v>0</v>
      </c>
      <c r="N60" s="272">
        <f t="shared" si="7"/>
        <v>0</v>
      </c>
      <c r="O60" s="98">
        <v>2</v>
      </c>
      <c r="P60" s="77">
        <v>0.06</v>
      </c>
      <c r="Q60" s="77">
        <v>0.14000000000000001</v>
      </c>
      <c r="R60" s="14">
        <v>0</v>
      </c>
      <c r="S60" s="14">
        <v>0</v>
      </c>
      <c r="T60" s="188">
        <v>0</v>
      </c>
      <c r="U60" s="272">
        <f t="shared" si="2"/>
        <v>0</v>
      </c>
      <c r="V60" s="109">
        <v>3</v>
      </c>
      <c r="W60" s="110">
        <v>0.08</v>
      </c>
      <c r="X60" s="110">
        <v>0.21</v>
      </c>
      <c r="Y60" s="96">
        <v>0</v>
      </c>
      <c r="Z60" s="189">
        <v>0</v>
      </c>
      <c r="AA60" s="193">
        <v>3</v>
      </c>
      <c r="AB60" s="308">
        <f t="shared" si="8"/>
        <v>3</v>
      </c>
      <c r="AC60" s="143">
        <f t="shared" si="3"/>
        <v>3</v>
      </c>
      <c r="AD60" s="97">
        <v>2</v>
      </c>
      <c r="AE60" s="105">
        <v>0.06</v>
      </c>
      <c r="AF60" s="119">
        <v>0.14000000000000001</v>
      </c>
      <c r="AG60" s="98">
        <v>0</v>
      </c>
      <c r="AH60" s="98">
        <v>0</v>
      </c>
      <c r="AI60" s="280">
        <v>0</v>
      </c>
      <c r="AJ60" s="308">
        <f t="shared" si="4"/>
        <v>0</v>
      </c>
      <c r="AK60" s="286">
        <f t="shared" si="5"/>
        <v>5</v>
      </c>
      <c r="AL60" s="199" t="s">
        <v>12</v>
      </c>
    </row>
    <row r="61" spans="1:38" ht="17.25" customHeight="1" x14ac:dyDescent="0.3">
      <c r="A61" s="128" t="s">
        <v>125</v>
      </c>
      <c r="B61" s="347" t="s">
        <v>126</v>
      </c>
      <c r="C61" s="76">
        <v>22315</v>
      </c>
      <c r="D61" s="129" t="s">
        <v>110</v>
      </c>
      <c r="E61" s="186">
        <v>10</v>
      </c>
      <c r="F61" s="187">
        <v>0.4</v>
      </c>
      <c r="G61" s="164">
        <v>1</v>
      </c>
      <c r="H61" s="93">
        <v>3</v>
      </c>
      <c r="I61" s="77">
        <v>0.12</v>
      </c>
      <c r="J61" s="78">
        <v>0.3</v>
      </c>
      <c r="K61" s="200">
        <v>0</v>
      </c>
      <c r="L61" s="110">
        <v>2</v>
      </c>
      <c r="M61" s="5">
        <v>0</v>
      </c>
      <c r="N61" s="272">
        <f t="shared" si="7"/>
        <v>2</v>
      </c>
      <c r="O61" s="98">
        <v>3</v>
      </c>
      <c r="P61" s="77">
        <v>0.12</v>
      </c>
      <c r="Q61" s="78">
        <v>0.3</v>
      </c>
      <c r="R61" s="14">
        <v>0</v>
      </c>
      <c r="S61" s="14">
        <v>0</v>
      </c>
      <c r="T61" s="194">
        <v>0</v>
      </c>
      <c r="U61" s="272">
        <f t="shared" si="2"/>
        <v>0</v>
      </c>
      <c r="V61" s="109">
        <v>2</v>
      </c>
      <c r="W61" s="110">
        <v>0.08</v>
      </c>
      <c r="X61" s="111">
        <v>0.2</v>
      </c>
      <c r="Y61" s="96">
        <v>0</v>
      </c>
      <c r="Z61" s="189">
        <v>0</v>
      </c>
      <c r="AA61" s="195">
        <v>0</v>
      </c>
      <c r="AB61" s="308">
        <f t="shared" si="8"/>
        <v>0</v>
      </c>
      <c r="AC61" s="143">
        <f t="shared" si="3"/>
        <v>2</v>
      </c>
      <c r="AD61" s="97">
        <v>2</v>
      </c>
      <c r="AE61" s="105">
        <v>0.08</v>
      </c>
      <c r="AF61" s="120">
        <v>0.2</v>
      </c>
      <c r="AG61" s="98">
        <v>5</v>
      </c>
      <c r="AH61" s="98">
        <v>3</v>
      </c>
      <c r="AI61" s="280">
        <v>5</v>
      </c>
      <c r="AJ61" s="308">
        <f t="shared" si="4"/>
        <v>13</v>
      </c>
      <c r="AK61" s="286">
        <f t="shared" si="5"/>
        <v>16</v>
      </c>
      <c r="AL61" s="199" t="s">
        <v>12</v>
      </c>
    </row>
    <row r="62" spans="1:38" x14ac:dyDescent="0.3">
      <c r="A62" s="128" t="s">
        <v>127</v>
      </c>
      <c r="B62" s="347" t="s">
        <v>128</v>
      </c>
      <c r="C62" s="76">
        <v>22413</v>
      </c>
      <c r="D62" s="129" t="s">
        <v>15</v>
      </c>
      <c r="E62" s="186">
        <v>4</v>
      </c>
      <c r="F62" s="192">
        <v>5.08</v>
      </c>
      <c r="G62" s="164">
        <v>12.85</v>
      </c>
      <c r="H62" s="93">
        <v>4</v>
      </c>
      <c r="I62" s="77">
        <v>1.57</v>
      </c>
      <c r="J62" s="77">
        <v>3.96</v>
      </c>
      <c r="K62" s="200">
        <v>4</v>
      </c>
      <c r="L62" s="110">
        <v>0</v>
      </c>
      <c r="M62" s="9">
        <v>0</v>
      </c>
      <c r="N62" s="272">
        <f t="shared" si="7"/>
        <v>4</v>
      </c>
      <c r="O62" s="98">
        <v>4</v>
      </c>
      <c r="P62" s="77">
        <v>1.17</v>
      </c>
      <c r="Q62" s="77">
        <v>2.96</v>
      </c>
      <c r="R62" s="14">
        <v>0</v>
      </c>
      <c r="S62" s="14">
        <v>0</v>
      </c>
      <c r="T62" s="188">
        <v>0</v>
      </c>
      <c r="U62" s="272">
        <f t="shared" si="2"/>
        <v>0</v>
      </c>
      <c r="V62" s="109">
        <v>4</v>
      </c>
      <c r="W62" s="110">
        <v>1.17</v>
      </c>
      <c r="X62" s="110">
        <v>2.97</v>
      </c>
      <c r="Y62" s="96">
        <v>0</v>
      </c>
      <c r="Z62" s="189">
        <v>0</v>
      </c>
      <c r="AA62" s="193">
        <v>4</v>
      </c>
      <c r="AB62" s="308">
        <f t="shared" si="8"/>
        <v>4</v>
      </c>
      <c r="AC62" s="143">
        <f t="shared" si="3"/>
        <v>8</v>
      </c>
      <c r="AD62" s="97">
        <v>4</v>
      </c>
      <c r="AE62" s="105">
        <v>1.17</v>
      </c>
      <c r="AF62" s="119">
        <v>2.96</v>
      </c>
      <c r="AG62" s="98">
        <v>0</v>
      </c>
      <c r="AH62" s="98">
        <v>0</v>
      </c>
      <c r="AI62" s="280">
        <v>0</v>
      </c>
      <c r="AJ62" s="308">
        <f t="shared" si="4"/>
        <v>0</v>
      </c>
      <c r="AK62" s="286">
        <f t="shared" si="5"/>
        <v>8</v>
      </c>
      <c r="AL62" s="199" t="s">
        <v>12</v>
      </c>
    </row>
    <row r="63" spans="1:38" ht="16.5" customHeight="1" x14ac:dyDescent="0.3">
      <c r="A63" s="128" t="s">
        <v>129</v>
      </c>
      <c r="B63" s="347" t="s">
        <v>130</v>
      </c>
      <c r="C63" s="76">
        <v>22413</v>
      </c>
      <c r="D63" s="129" t="s">
        <v>15</v>
      </c>
      <c r="E63" s="186">
        <v>8</v>
      </c>
      <c r="F63" s="192">
        <v>0.32</v>
      </c>
      <c r="G63" s="132">
        <v>0.8</v>
      </c>
      <c r="H63" s="93">
        <v>0</v>
      </c>
      <c r="I63" s="76">
        <v>0</v>
      </c>
      <c r="J63" s="76">
        <v>0</v>
      </c>
      <c r="K63" s="200">
        <v>0</v>
      </c>
      <c r="L63" s="112">
        <v>0</v>
      </c>
      <c r="M63" s="6">
        <v>0</v>
      </c>
      <c r="N63" s="272">
        <f t="shared" si="7"/>
        <v>0</v>
      </c>
      <c r="O63" s="98">
        <v>0</v>
      </c>
      <c r="P63" s="76">
        <v>0</v>
      </c>
      <c r="Q63" s="76">
        <v>0</v>
      </c>
      <c r="R63" s="14">
        <v>0</v>
      </c>
      <c r="S63" s="14">
        <v>0</v>
      </c>
      <c r="T63" s="198">
        <v>0</v>
      </c>
      <c r="U63" s="272">
        <f t="shared" si="2"/>
        <v>0</v>
      </c>
      <c r="V63" s="109">
        <v>8</v>
      </c>
      <c r="W63" s="110">
        <v>0.32</v>
      </c>
      <c r="X63" s="111">
        <v>0.8</v>
      </c>
      <c r="Y63" s="96">
        <v>0</v>
      </c>
      <c r="Z63" s="189">
        <v>0</v>
      </c>
      <c r="AA63" s="195">
        <v>8</v>
      </c>
      <c r="AB63" s="308">
        <f t="shared" si="8"/>
        <v>8</v>
      </c>
      <c r="AC63" s="143">
        <f t="shared" si="3"/>
        <v>8</v>
      </c>
      <c r="AD63" s="97">
        <v>0</v>
      </c>
      <c r="AE63" s="96">
        <v>0</v>
      </c>
      <c r="AF63" s="121">
        <v>0</v>
      </c>
      <c r="AG63" s="98">
        <v>1</v>
      </c>
      <c r="AH63" s="98">
        <v>0</v>
      </c>
      <c r="AI63" s="280">
        <v>0</v>
      </c>
      <c r="AJ63" s="308">
        <f t="shared" si="4"/>
        <v>1</v>
      </c>
      <c r="AK63" s="286">
        <f t="shared" si="5"/>
        <v>9</v>
      </c>
      <c r="AL63" s="199" t="s">
        <v>12</v>
      </c>
    </row>
    <row r="64" spans="1:38" x14ac:dyDescent="0.3">
      <c r="A64" s="128" t="s">
        <v>131</v>
      </c>
      <c r="B64" s="347" t="s">
        <v>132</v>
      </c>
      <c r="C64" s="76">
        <v>22413</v>
      </c>
      <c r="D64" s="129" t="s">
        <v>15</v>
      </c>
      <c r="E64" s="186">
        <v>1</v>
      </c>
      <c r="F64" s="192">
        <v>1.42</v>
      </c>
      <c r="G64" s="132">
        <v>3.59</v>
      </c>
      <c r="H64" s="93">
        <v>1</v>
      </c>
      <c r="I64" s="77">
        <v>0.44</v>
      </c>
      <c r="J64" s="77">
        <v>1.1100000000000001</v>
      </c>
      <c r="K64" s="200">
        <v>1</v>
      </c>
      <c r="L64" s="110">
        <v>0</v>
      </c>
      <c r="M64" s="9">
        <v>0</v>
      </c>
      <c r="N64" s="272">
        <f t="shared" si="7"/>
        <v>1</v>
      </c>
      <c r="O64" s="98">
        <v>1</v>
      </c>
      <c r="P64" s="77">
        <v>0.33</v>
      </c>
      <c r="Q64" s="77">
        <v>0.83</v>
      </c>
      <c r="R64" s="14">
        <v>0</v>
      </c>
      <c r="S64" s="14">
        <v>0</v>
      </c>
      <c r="T64" s="188">
        <v>0</v>
      </c>
      <c r="U64" s="272">
        <f t="shared" si="2"/>
        <v>0</v>
      </c>
      <c r="V64" s="109">
        <v>1</v>
      </c>
      <c r="W64" s="110">
        <v>0.33</v>
      </c>
      <c r="X64" s="110">
        <v>0.83</v>
      </c>
      <c r="Y64" s="96">
        <v>0</v>
      </c>
      <c r="Z64" s="189">
        <v>0</v>
      </c>
      <c r="AA64" s="195">
        <v>1</v>
      </c>
      <c r="AB64" s="308">
        <f t="shared" si="8"/>
        <v>1</v>
      </c>
      <c r="AC64" s="143">
        <f t="shared" si="3"/>
        <v>2</v>
      </c>
      <c r="AD64" s="97">
        <v>1</v>
      </c>
      <c r="AE64" s="105">
        <v>0.32</v>
      </c>
      <c r="AF64" s="119">
        <v>0.82</v>
      </c>
      <c r="AG64" s="98">
        <v>1</v>
      </c>
      <c r="AH64" s="98">
        <v>0</v>
      </c>
      <c r="AI64" s="280">
        <v>0</v>
      </c>
      <c r="AJ64" s="308">
        <f t="shared" si="4"/>
        <v>1</v>
      </c>
      <c r="AK64" s="286">
        <f t="shared" si="5"/>
        <v>3</v>
      </c>
      <c r="AL64" s="199" t="s">
        <v>12</v>
      </c>
    </row>
    <row r="65" spans="1:38" ht="27.75" customHeight="1" x14ac:dyDescent="0.3">
      <c r="A65" s="128" t="s">
        <v>133</v>
      </c>
      <c r="B65" s="347" t="s">
        <v>134</v>
      </c>
      <c r="C65" s="76">
        <v>22413</v>
      </c>
      <c r="D65" s="129" t="s">
        <v>37</v>
      </c>
      <c r="E65" s="186">
        <v>3</v>
      </c>
      <c r="F65" s="192">
        <v>3.81</v>
      </c>
      <c r="G65" s="132">
        <v>9.64</v>
      </c>
      <c r="H65" s="94">
        <v>3</v>
      </c>
      <c r="I65" s="101">
        <v>1.17</v>
      </c>
      <c r="J65" s="101">
        <v>2.96</v>
      </c>
      <c r="K65" s="21">
        <v>3</v>
      </c>
      <c r="L65" s="202">
        <v>0</v>
      </c>
      <c r="M65" s="17">
        <v>0</v>
      </c>
      <c r="N65" s="272">
        <f t="shared" si="7"/>
        <v>3</v>
      </c>
      <c r="O65" s="98">
        <v>3</v>
      </c>
      <c r="P65" s="101">
        <v>0.88</v>
      </c>
      <c r="Q65" s="101">
        <v>2.23</v>
      </c>
      <c r="R65" s="18">
        <v>0</v>
      </c>
      <c r="S65" s="18">
        <v>0</v>
      </c>
      <c r="T65" s="188">
        <v>0</v>
      </c>
      <c r="U65" s="272">
        <f t="shared" si="2"/>
        <v>0</v>
      </c>
      <c r="V65" s="109">
        <v>3</v>
      </c>
      <c r="W65" s="110">
        <v>0.88</v>
      </c>
      <c r="X65" s="110">
        <v>2.23</v>
      </c>
      <c r="Y65" s="96">
        <v>0</v>
      </c>
      <c r="Z65" s="189">
        <v>0</v>
      </c>
      <c r="AA65" s="195">
        <v>3</v>
      </c>
      <c r="AB65" s="308">
        <f t="shared" si="8"/>
        <v>3</v>
      </c>
      <c r="AC65" s="143">
        <f t="shared" si="3"/>
        <v>6</v>
      </c>
      <c r="AD65" s="98">
        <v>3</v>
      </c>
      <c r="AE65" s="108">
        <v>0.88</v>
      </c>
      <c r="AF65" s="110">
        <v>2.2200000000000002</v>
      </c>
      <c r="AG65" s="98">
        <v>1</v>
      </c>
      <c r="AH65" s="98">
        <v>0</v>
      </c>
      <c r="AI65" s="280">
        <v>0</v>
      </c>
      <c r="AJ65" s="308">
        <f t="shared" si="4"/>
        <v>1</v>
      </c>
      <c r="AK65" s="286">
        <f t="shared" si="5"/>
        <v>7</v>
      </c>
      <c r="AL65" s="199" t="s">
        <v>12</v>
      </c>
    </row>
    <row r="66" spans="1:38" ht="27.75" customHeight="1" x14ac:dyDescent="0.3">
      <c r="A66" s="128" t="s">
        <v>135</v>
      </c>
      <c r="B66" s="347" t="s">
        <v>136</v>
      </c>
      <c r="C66" s="76">
        <v>22413</v>
      </c>
      <c r="D66" s="129" t="s">
        <v>37</v>
      </c>
      <c r="E66" s="186">
        <v>1</v>
      </c>
      <c r="F66" s="192">
        <v>0.24</v>
      </c>
      <c r="G66" s="132">
        <v>0.6</v>
      </c>
      <c r="H66" s="93">
        <v>1</v>
      </c>
      <c r="I66" s="77">
        <v>0.06</v>
      </c>
      <c r="J66" s="77">
        <v>0.15</v>
      </c>
      <c r="K66" s="200">
        <v>0</v>
      </c>
      <c r="L66" s="110">
        <v>0</v>
      </c>
      <c r="M66" s="9">
        <v>0</v>
      </c>
      <c r="N66" s="272">
        <f t="shared" si="7"/>
        <v>0</v>
      </c>
      <c r="O66" s="98">
        <v>1</v>
      </c>
      <c r="P66" s="77">
        <v>0.06</v>
      </c>
      <c r="Q66" s="77">
        <v>0.15</v>
      </c>
      <c r="R66" s="14">
        <v>0</v>
      </c>
      <c r="S66" s="14">
        <v>0</v>
      </c>
      <c r="T66" s="188">
        <v>0</v>
      </c>
      <c r="U66" s="272">
        <f t="shared" si="2"/>
        <v>0</v>
      </c>
      <c r="V66" s="109">
        <v>1</v>
      </c>
      <c r="W66" s="110">
        <v>0.06</v>
      </c>
      <c r="X66" s="110">
        <v>0.15</v>
      </c>
      <c r="Y66" s="96">
        <v>0</v>
      </c>
      <c r="Z66" s="189">
        <v>0</v>
      </c>
      <c r="AA66" s="203">
        <v>1</v>
      </c>
      <c r="AB66" s="308">
        <f t="shared" si="8"/>
        <v>1</v>
      </c>
      <c r="AC66" s="143">
        <f t="shared" si="3"/>
        <v>1</v>
      </c>
      <c r="AD66" s="97">
        <v>1</v>
      </c>
      <c r="AE66" s="105">
        <v>0.06</v>
      </c>
      <c r="AF66" s="119">
        <v>0.15</v>
      </c>
      <c r="AG66" s="98">
        <v>1</v>
      </c>
      <c r="AH66" s="98">
        <v>0</v>
      </c>
      <c r="AI66" s="280">
        <v>0</v>
      </c>
      <c r="AJ66" s="308">
        <f t="shared" si="4"/>
        <v>1</v>
      </c>
      <c r="AK66" s="286">
        <f t="shared" si="5"/>
        <v>3</v>
      </c>
      <c r="AL66" s="199" t="s">
        <v>12</v>
      </c>
    </row>
    <row r="67" spans="1:38" x14ac:dyDescent="0.3">
      <c r="A67" s="128" t="s">
        <v>137</v>
      </c>
      <c r="B67" s="347" t="s">
        <v>138</v>
      </c>
      <c r="C67" s="76">
        <v>22413</v>
      </c>
      <c r="D67" s="129" t="s">
        <v>37</v>
      </c>
      <c r="E67" s="186">
        <v>1</v>
      </c>
      <c r="F67" s="192">
        <v>0.59</v>
      </c>
      <c r="G67" s="156">
        <v>1.5</v>
      </c>
      <c r="H67" s="93">
        <v>1</v>
      </c>
      <c r="I67" s="77">
        <v>0.15</v>
      </c>
      <c r="J67" s="77">
        <v>0.38</v>
      </c>
      <c r="K67" s="200">
        <v>1</v>
      </c>
      <c r="L67" s="110">
        <v>0</v>
      </c>
      <c r="M67" s="9">
        <v>0</v>
      </c>
      <c r="N67" s="272">
        <f t="shared" si="7"/>
        <v>1</v>
      </c>
      <c r="O67" s="98">
        <v>1</v>
      </c>
      <c r="P67" s="77">
        <v>0.15</v>
      </c>
      <c r="Q67" s="77">
        <v>0.38</v>
      </c>
      <c r="R67" s="14">
        <v>0</v>
      </c>
      <c r="S67" s="14">
        <v>0</v>
      </c>
      <c r="T67" s="188">
        <v>0</v>
      </c>
      <c r="U67" s="272">
        <f t="shared" si="2"/>
        <v>0</v>
      </c>
      <c r="V67" s="109">
        <v>1</v>
      </c>
      <c r="W67" s="110">
        <v>0.15</v>
      </c>
      <c r="X67" s="110">
        <v>0.38</v>
      </c>
      <c r="Y67" s="96">
        <v>0</v>
      </c>
      <c r="Z67" s="204"/>
      <c r="AA67" s="205">
        <v>1</v>
      </c>
      <c r="AB67" s="308">
        <f t="shared" si="8"/>
        <v>1</v>
      </c>
      <c r="AC67" s="143">
        <f t="shared" si="3"/>
        <v>2</v>
      </c>
      <c r="AD67" s="97">
        <v>1</v>
      </c>
      <c r="AE67" s="105">
        <v>0.15</v>
      </c>
      <c r="AF67" s="119">
        <v>0.38</v>
      </c>
      <c r="AG67" s="98">
        <v>0</v>
      </c>
      <c r="AH67" s="98">
        <v>0</v>
      </c>
      <c r="AI67" s="280">
        <v>0</v>
      </c>
      <c r="AJ67" s="308">
        <f t="shared" si="4"/>
        <v>0</v>
      </c>
      <c r="AK67" s="286">
        <f t="shared" si="5"/>
        <v>2</v>
      </c>
      <c r="AL67" s="199" t="s">
        <v>12</v>
      </c>
    </row>
    <row r="68" spans="1:38" s="4" customFormat="1" ht="17.25" customHeight="1" x14ac:dyDescent="0.3">
      <c r="A68" s="206" t="s">
        <v>139</v>
      </c>
      <c r="B68" s="351" t="s">
        <v>140</v>
      </c>
      <c r="C68" s="79">
        <v>22522</v>
      </c>
      <c r="D68" s="207" t="s">
        <v>15</v>
      </c>
      <c r="E68" s="191">
        <v>1000</v>
      </c>
      <c r="F68" s="208">
        <v>0.59</v>
      </c>
      <c r="G68" s="209">
        <v>1.5</v>
      </c>
      <c r="H68" s="93">
        <v>250</v>
      </c>
      <c r="I68" s="77">
        <v>0.15</v>
      </c>
      <c r="J68" s="77">
        <v>0.38</v>
      </c>
      <c r="K68" s="200">
        <v>21</v>
      </c>
      <c r="L68" s="110">
        <v>0</v>
      </c>
      <c r="M68" s="9">
        <v>0</v>
      </c>
      <c r="N68" s="272">
        <f t="shared" si="7"/>
        <v>21</v>
      </c>
      <c r="O68" s="98">
        <v>250</v>
      </c>
      <c r="P68" s="77">
        <v>0.15</v>
      </c>
      <c r="Q68" s="77">
        <v>0.38</v>
      </c>
      <c r="R68" s="14">
        <v>5</v>
      </c>
      <c r="S68" s="6">
        <v>5</v>
      </c>
      <c r="T68" s="210">
        <v>400</v>
      </c>
      <c r="U68" s="272">
        <f t="shared" si="2"/>
        <v>410</v>
      </c>
      <c r="V68" s="109">
        <v>250</v>
      </c>
      <c r="W68" s="110">
        <v>0.15</v>
      </c>
      <c r="X68" s="110">
        <v>0.38</v>
      </c>
      <c r="Y68" s="211">
        <v>509</v>
      </c>
      <c r="Z68" s="182">
        <v>3</v>
      </c>
      <c r="AA68" s="205">
        <v>4</v>
      </c>
      <c r="AB68" s="308">
        <f t="shared" si="8"/>
        <v>516</v>
      </c>
      <c r="AC68" s="143">
        <f t="shared" si="3"/>
        <v>947</v>
      </c>
      <c r="AD68" s="97">
        <v>250</v>
      </c>
      <c r="AE68" s="105">
        <v>0.15</v>
      </c>
      <c r="AF68" s="119">
        <v>0.38</v>
      </c>
      <c r="AG68" s="98">
        <v>11</v>
      </c>
      <c r="AH68" s="98">
        <v>10</v>
      </c>
      <c r="AI68" s="280"/>
      <c r="AJ68" s="308">
        <f t="shared" si="4"/>
        <v>21</v>
      </c>
      <c r="AK68" s="286">
        <f t="shared" si="5"/>
        <v>1197</v>
      </c>
      <c r="AL68" s="212" t="s">
        <v>12</v>
      </c>
    </row>
    <row r="69" spans="1:38" s="340" customFormat="1" ht="17.25" customHeight="1" x14ac:dyDescent="0.3">
      <c r="A69" s="323" t="s">
        <v>141</v>
      </c>
      <c r="B69" s="352" t="s">
        <v>142</v>
      </c>
      <c r="C69" s="325">
        <v>22522</v>
      </c>
      <c r="D69" s="324" t="s">
        <v>15</v>
      </c>
      <c r="E69" s="326">
        <v>600</v>
      </c>
      <c r="F69" s="327">
        <v>0.24</v>
      </c>
      <c r="G69" s="328">
        <v>0.6</v>
      </c>
      <c r="H69" s="329">
        <v>150</v>
      </c>
      <c r="I69" s="330">
        <v>0.06</v>
      </c>
      <c r="J69" s="330">
        <v>0.15</v>
      </c>
      <c r="K69" s="331">
        <v>49</v>
      </c>
      <c r="L69" s="110">
        <v>76</v>
      </c>
      <c r="M69" s="110">
        <v>79</v>
      </c>
      <c r="N69" s="332">
        <f t="shared" si="7"/>
        <v>204</v>
      </c>
      <c r="O69" s="109">
        <v>150</v>
      </c>
      <c r="P69" s="330">
        <v>0.06</v>
      </c>
      <c r="Q69" s="330">
        <v>0.15</v>
      </c>
      <c r="R69" s="112">
        <v>48</v>
      </c>
      <c r="S69" s="112">
        <v>85</v>
      </c>
      <c r="T69" s="333">
        <v>48</v>
      </c>
      <c r="U69" s="332">
        <f t="shared" si="2"/>
        <v>181</v>
      </c>
      <c r="V69" s="109">
        <v>150</v>
      </c>
      <c r="W69" s="110">
        <v>0.06</v>
      </c>
      <c r="X69" s="110">
        <v>0.15</v>
      </c>
      <c r="Y69" s="121">
        <v>66</v>
      </c>
      <c r="Z69" s="334">
        <v>78</v>
      </c>
      <c r="AA69" s="205">
        <v>80</v>
      </c>
      <c r="AB69" s="335">
        <f t="shared" si="8"/>
        <v>224</v>
      </c>
      <c r="AC69" s="145">
        <f t="shared" si="3"/>
        <v>609</v>
      </c>
      <c r="AD69" s="336">
        <v>150</v>
      </c>
      <c r="AE69" s="119">
        <v>0.06</v>
      </c>
      <c r="AF69" s="119">
        <v>0.15</v>
      </c>
      <c r="AG69" s="109">
        <v>81</v>
      </c>
      <c r="AH69" s="109">
        <v>61</v>
      </c>
      <c r="AI69" s="337">
        <v>79</v>
      </c>
      <c r="AJ69" s="335">
        <f t="shared" si="4"/>
        <v>221</v>
      </c>
      <c r="AK69" s="338">
        <f>N69+U69+AB69+221</f>
        <v>830</v>
      </c>
      <c r="AL69" s="339" t="s">
        <v>12</v>
      </c>
    </row>
    <row r="70" spans="1:38" s="306" customFormat="1" x14ac:dyDescent="0.3">
      <c r="A70" s="289" t="s">
        <v>143</v>
      </c>
      <c r="B70" s="353" t="s">
        <v>144</v>
      </c>
      <c r="C70" s="291">
        <v>22522</v>
      </c>
      <c r="D70" s="290" t="s">
        <v>15</v>
      </c>
      <c r="E70" s="292">
        <v>20000</v>
      </c>
      <c r="F70" s="293">
        <v>0.4</v>
      </c>
      <c r="G70" s="294">
        <v>1</v>
      </c>
      <c r="H70" s="88">
        <v>5000</v>
      </c>
      <c r="I70" s="90">
        <v>0.1</v>
      </c>
      <c r="J70" s="89">
        <v>0.25</v>
      </c>
      <c r="K70" s="295">
        <v>2944</v>
      </c>
      <c r="L70" s="296">
        <f ca="1">SUM(L70:L70)</f>
        <v>3608</v>
      </c>
      <c r="M70" s="296">
        <v>4421</v>
      </c>
      <c r="N70" s="272">
        <v>10973</v>
      </c>
      <c r="O70" s="98">
        <v>5000</v>
      </c>
      <c r="P70" s="90">
        <v>0.1</v>
      </c>
      <c r="Q70" s="89">
        <v>0.25</v>
      </c>
      <c r="R70" s="295">
        <v>3216</v>
      </c>
      <c r="S70" s="296">
        <v>2758</v>
      </c>
      <c r="T70" s="210">
        <v>2863</v>
      </c>
      <c r="U70" s="272">
        <f t="shared" ref="U70" si="9">SUM(R70:T70)</f>
        <v>8837</v>
      </c>
      <c r="V70" s="297">
        <v>5000</v>
      </c>
      <c r="W70" s="5">
        <v>0.1</v>
      </c>
      <c r="X70" s="9">
        <v>0.25</v>
      </c>
      <c r="Y70" s="298">
        <v>3203</v>
      </c>
      <c r="Z70" s="298">
        <v>3589</v>
      </c>
      <c r="AA70" s="299">
        <v>3756</v>
      </c>
      <c r="AB70" s="308">
        <f t="shared" si="8"/>
        <v>10548</v>
      </c>
      <c r="AC70" s="300">
        <f>N70+U70+AB70</f>
        <v>30358</v>
      </c>
      <c r="AD70" s="301">
        <v>5000</v>
      </c>
      <c r="AE70" s="302">
        <v>0.1</v>
      </c>
      <c r="AF70" s="296">
        <v>0.25</v>
      </c>
      <c r="AG70" s="297">
        <v>4453</v>
      </c>
      <c r="AH70" s="297">
        <v>2747</v>
      </c>
      <c r="AI70" s="303">
        <v>2475</v>
      </c>
      <c r="AJ70" s="309">
        <f t="shared" si="4"/>
        <v>9675</v>
      </c>
      <c r="AK70" s="304">
        <f>O70+U70+AB70+AJ70</f>
        <v>34060</v>
      </c>
      <c r="AL70" s="305"/>
    </row>
    <row r="71" spans="1:38" ht="34.5" customHeight="1" x14ac:dyDescent="0.3">
      <c r="A71" s="128" t="s">
        <v>145</v>
      </c>
      <c r="B71" s="347" t="s">
        <v>146</v>
      </c>
      <c r="C71" s="76">
        <v>22522</v>
      </c>
      <c r="D71" s="129" t="s">
        <v>37</v>
      </c>
      <c r="E71" s="186">
        <v>19</v>
      </c>
      <c r="F71" s="192">
        <v>0.65</v>
      </c>
      <c r="G71" s="164">
        <v>1.64</v>
      </c>
      <c r="H71" s="93">
        <v>19</v>
      </c>
      <c r="I71" s="77">
        <v>0.65</v>
      </c>
      <c r="J71" s="77">
        <v>1.64</v>
      </c>
      <c r="K71" s="200">
        <v>0</v>
      </c>
      <c r="L71" s="202">
        <v>0</v>
      </c>
      <c r="M71" s="17">
        <v>19</v>
      </c>
      <c r="N71" s="272">
        <f t="shared" si="7"/>
        <v>19</v>
      </c>
      <c r="O71" s="98">
        <v>0</v>
      </c>
      <c r="P71" s="76">
        <v>0</v>
      </c>
      <c r="Q71" s="76">
        <v>0</v>
      </c>
      <c r="R71" s="18">
        <v>0</v>
      </c>
      <c r="S71" s="18">
        <v>0</v>
      </c>
      <c r="T71" s="198">
        <v>0</v>
      </c>
      <c r="U71" s="272">
        <f t="shared" si="2"/>
        <v>0</v>
      </c>
      <c r="V71" s="109">
        <v>0</v>
      </c>
      <c r="W71" s="112">
        <v>0</v>
      </c>
      <c r="X71" s="112">
        <v>0</v>
      </c>
      <c r="Y71" s="96">
        <v>0</v>
      </c>
      <c r="Z71" s="189">
        <v>0</v>
      </c>
      <c r="AA71" s="195">
        <v>0</v>
      </c>
      <c r="AB71" s="308">
        <f t="shared" si="8"/>
        <v>0</v>
      </c>
      <c r="AC71" s="143">
        <f t="shared" si="3"/>
        <v>19</v>
      </c>
      <c r="AD71" s="97">
        <v>0</v>
      </c>
      <c r="AE71" s="96">
        <v>0</v>
      </c>
      <c r="AF71" s="121">
        <v>0</v>
      </c>
      <c r="AG71" s="98">
        <v>0</v>
      </c>
      <c r="AH71" s="98">
        <v>0</v>
      </c>
      <c r="AI71" s="280">
        <v>0</v>
      </c>
      <c r="AJ71" s="308">
        <f t="shared" si="4"/>
        <v>0</v>
      </c>
      <c r="AK71" s="286">
        <f t="shared" si="5"/>
        <v>0</v>
      </c>
      <c r="AL71" s="199" t="s">
        <v>12</v>
      </c>
    </row>
    <row r="72" spans="1:38" ht="15.75" customHeight="1" x14ac:dyDescent="0.3">
      <c r="A72" s="128" t="s">
        <v>147</v>
      </c>
      <c r="B72" s="347" t="s">
        <v>148</v>
      </c>
      <c r="C72" s="76">
        <v>22522</v>
      </c>
      <c r="D72" s="129" t="s">
        <v>26</v>
      </c>
      <c r="E72" s="186">
        <v>12</v>
      </c>
      <c r="F72" s="192">
        <v>0.28000000000000003</v>
      </c>
      <c r="G72" s="164">
        <v>0.72</v>
      </c>
      <c r="H72" s="93">
        <v>3</v>
      </c>
      <c r="I72" s="77">
        <v>7.0000000000000007E-2</v>
      </c>
      <c r="J72" s="77">
        <v>0.18</v>
      </c>
      <c r="K72" s="200">
        <v>0</v>
      </c>
      <c r="L72" s="202">
        <v>0</v>
      </c>
      <c r="M72" s="17">
        <v>0</v>
      </c>
      <c r="N72" s="272">
        <f t="shared" si="7"/>
        <v>0</v>
      </c>
      <c r="O72" s="98">
        <v>3</v>
      </c>
      <c r="P72" s="77">
        <v>7.0000000000000007E-2</v>
      </c>
      <c r="Q72" s="77">
        <v>0.18</v>
      </c>
      <c r="R72" s="18">
        <v>0</v>
      </c>
      <c r="S72" s="18">
        <v>2</v>
      </c>
      <c r="T72" s="188">
        <v>0</v>
      </c>
      <c r="U72" s="272">
        <f t="shared" ref="U72:U94" si="10">SUM(R72:T72)</f>
        <v>2</v>
      </c>
      <c r="V72" s="109">
        <v>3</v>
      </c>
      <c r="W72" s="110">
        <v>7.0000000000000007E-2</v>
      </c>
      <c r="X72" s="110">
        <v>0.18</v>
      </c>
      <c r="Y72" s="96">
        <v>0</v>
      </c>
      <c r="Z72" s="189">
        <v>0</v>
      </c>
      <c r="AA72" s="193">
        <v>0</v>
      </c>
      <c r="AB72" s="308">
        <f t="shared" si="8"/>
        <v>0</v>
      </c>
      <c r="AC72" s="143">
        <f t="shared" ref="AC72:AC94" si="11">N72+U72+AB72</f>
        <v>2</v>
      </c>
      <c r="AD72" s="97">
        <v>3</v>
      </c>
      <c r="AE72" s="105">
        <v>7.0000000000000007E-2</v>
      </c>
      <c r="AF72" s="119">
        <v>0.18</v>
      </c>
      <c r="AG72" s="98">
        <v>0</v>
      </c>
      <c r="AH72" s="98">
        <v>0</v>
      </c>
      <c r="AI72" s="280">
        <v>0</v>
      </c>
      <c r="AJ72" s="308">
        <f t="shared" si="4"/>
        <v>0</v>
      </c>
      <c r="AK72" s="286">
        <f t="shared" si="5"/>
        <v>5</v>
      </c>
      <c r="AL72" s="199" t="s">
        <v>12</v>
      </c>
    </row>
    <row r="73" spans="1:38" ht="33.75" customHeight="1" x14ac:dyDescent="0.3">
      <c r="A73" s="219" t="s">
        <v>149</v>
      </c>
      <c r="B73" s="347" t="s">
        <v>150</v>
      </c>
      <c r="C73" s="76">
        <v>22522</v>
      </c>
      <c r="D73" s="129" t="s">
        <v>26</v>
      </c>
      <c r="E73" s="186">
        <v>16</v>
      </c>
      <c r="F73" s="192">
        <v>0.63</v>
      </c>
      <c r="G73" s="164">
        <v>1.6</v>
      </c>
      <c r="H73" s="93">
        <v>4</v>
      </c>
      <c r="I73" s="77">
        <v>0.16</v>
      </c>
      <c r="J73" s="78">
        <v>0.4</v>
      </c>
      <c r="K73" s="200">
        <v>0</v>
      </c>
      <c r="L73" s="202">
        <v>0</v>
      </c>
      <c r="M73" s="19">
        <v>1</v>
      </c>
      <c r="N73" s="272">
        <f t="shared" si="7"/>
        <v>1</v>
      </c>
      <c r="O73" s="98">
        <v>4</v>
      </c>
      <c r="P73" s="77">
        <v>0.16</v>
      </c>
      <c r="Q73" s="78">
        <v>0.4</v>
      </c>
      <c r="R73" s="18">
        <v>2</v>
      </c>
      <c r="S73" s="18">
        <v>0</v>
      </c>
      <c r="T73" s="194">
        <v>6</v>
      </c>
      <c r="U73" s="272">
        <f t="shared" si="10"/>
        <v>8</v>
      </c>
      <c r="V73" s="109">
        <v>4</v>
      </c>
      <c r="W73" s="110">
        <v>0.16</v>
      </c>
      <c r="X73" s="111">
        <v>0.4</v>
      </c>
      <c r="Y73" s="96">
        <v>6</v>
      </c>
      <c r="Z73" s="189">
        <v>0</v>
      </c>
      <c r="AA73" s="195">
        <v>0</v>
      </c>
      <c r="AB73" s="308">
        <f t="shared" si="8"/>
        <v>6</v>
      </c>
      <c r="AC73" s="143">
        <f t="shared" si="11"/>
        <v>15</v>
      </c>
      <c r="AD73" s="97">
        <v>4</v>
      </c>
      <c r="AE73" s="105">
        <v>0.16</v>
      </c>
      <c r="AF73" s="120">
        <v>0.4</v>
      </c>
      <c r="AG73" s="98">
        <v>2</v>
      </c>
      <c r="AH73" s="98">
        <v>4</v>
      </c>
      <c r="AI73" s="280">
        <v>0</v>
      </c>
      <c r="AJ73" s="308">
        <f t="shared" ref="AJ73:AJ94" si="12">SUM(AG73:AI73)</f>
        <v>6</v>
      </c>
      <c r="AK73" s="286">
        <f t="shared" ref="AK73:AK94" si="13">O73+U73+AB73+AJ73</f>
        <v>24</v>
      </c>
      <c r="AL73" s="199" t="s">
        <v>12</v>
      </c>
    </row>
    <row r="74" spans="1:38" ht="32.25" customHeight="1" x14ac:dyDescent="0.3">
      <c r="A74" s="219" t="s">
        <v>151</v>
      </c>
      <c r="B74" s="347" t="s">
        <v>152</v>
      </c>
      <c r="C74" s="76">
        <v>22522</v>
      </c>
      <c r="D74" s="129" t="s">
        <v>37</v>
      </c>
      <c r="E74" s="186">
        <v>19</v>
      </c>
      <c r="F74" s="192">
        <v>0.38</v>
      </c>
      <c r="G74" s="164">
        <v>0.95</v>
      </c>
      <c r="H74" s="93">
        <v>0</v>
      </c>
      <c r="I74" s="76">
        <v>0</v>
      </c>
      <c r="J74" s="76">
        <v>0</v>
      </c>
      <c r="K74" s="200">
        <v>0</v>
      </c>
      <c r="L74" s="213">
        <v>0</v>
      </c>
      <c r="M74" s="20">
        <v>0</v>
      </c>
      <c r="N74" s="272">
        <f t="shared" si="7"/>
        <v>0</v>
      </c>
      <c r="O74" s="98">
        <v>0</v>
      </c>
      <c r="P74" s="76">
        <v>0</v>
      </c>
      <c r="Q74" s="76">
        <v>0</v>
      </c>
      <c r="R74" s="18">
        <v>0</v>
      </c>
      <c r="S74" s="18">
        <v>0</v>
      </c>
      <c r="T74" s="198">
        <v>0</v>
      </c>
      <c r="U74" s="272">
        <f t="shared" si="10"/>
        <v>0</v>
      </c>
      <c r="V74" s="109">
        <v>19</v>
      </c>
      <c r="W74" s="110">
        <v>0.38</v>
      </c>
      <c r="X74" s="110">
        <v>0.95</v>
      </c>
      <c r="Y74" s="96">
        <v>0</v>
      </c>
      <c r="Z74" s="196">
        <v>0</v>
      </c>
      <c r="AA74" s="142">
        <v>1</v>
      </c>
      <c r="AB74" s="308">
        <f t="shared" si="8"/>
        <v>1</v>
      </c>
      <c r="AC74" s="143">
        <f t="shared" si="11"/>
        <v>1</v>
      </c>
      <c r="AD74" s="97">
        <v>0</v>
      </c>
      <c r="AE74" s="96">
        <v>0</v>
      </c>
      <c r="AF74" s="121">
        <v>0</v>
      </c>
      <c r="AG74" s="98">
        <v>0</v>
      </c>
      <c r="AH74" s="98">
        <v>1</v>
      </c>
      <c r="AI74" s="280">
        <v>10</v>
      </c>
      <c r="AJ74" s="308">
        <f t="shared" si="12"/>
        <v>11</v>
      </c>
      <c r="AK74" s="286">
        <f t="shared" si="13"/>
        <v>12</v>
      </c>
      <c r="AL74" s="199" t="s">
        <v>12</v>
      </c>
    </row>
    <row r="75" spans="1:38" ht="54" customHeight="1" x14ac:dyDescent="0.3">
      <c r="A75" s="219" t="s">
        <v>153</v>
      </c>
      <c r="B75" s="347" t="s">
        <v>154</v>
      </c>
      <c r="C75" s="76">
        <v>22522</v>
      </c>
      <c r="D75" s="129" t="s">
        <v>26</v>
      </c>
      <c r="E75" s="186">
        <v>1</v>
      </c>
      <c r="F75" s="192">
        <v>0.51</v>
      </c>
      <c r="G75" s="132">
        <v>1.28</v>
      </c>
      <c r="H75" s="93">
        <v>1</v>
      </c>
      <c r="I75" s="77">
        <v>0.51</v>
      </c>
      <c r="J75" s="77">
        <v>1.28</v>
      </c>
      <c r="K75" s="200">
        <v>0</v>
      </c>
      <c r="L75" s="202">
        <v>0</v>
      </c>
      <c r="M75" s="17">
        <v>1</v>
      </c>
      <c r="N75" s="272">
        <f t="shared" si="7"/>
        <v>1</v>
      </c>
      <c r="O75" s="98">
        <v>0</v>
      </c>
      <c r="P75" s="76">
        <v>0</v>
      </c>
      <c r="Q75" s="76">
        <v>0</v>
      </c>
      <c r="R75" s="18">
        <v>0</v>
      </c>
      <c r="S75" s="18">
        <v>0</v>
      </c>
      <c r="T75" s="198">
        <v>0</v>
      </c>
      <c r="U75" s="272">
        <f t="shared" si="10"/>
        <v>0</v>
      </c>
      <c r="V75" s="109">
        <v>0</v>
      </c>
      <c r="W75" s="112">
        <v>0</v>
      </c>
      <c r="X75" s="112">
        <v>0</v>
      </c>
      <c r="Y75" s="96">
        <v>0</v>
      </c>
      <c r="Z75" s="189">
        <v>0</v>
      </c>
      <c r="AA75" s="195">
        <v>0</v>
      </c>
      <c r="AB75" s="308">
        <f t="shared" si="8"/>
        <v>0</v>
      </c>
      <c r="AC75" s="143">
        <f t="shared" si="11"/>
        <v>1</v>
      </c>
      <c r="AD75" s="97">
        <v>0</v>
      </c>
      <c r="AE75" s="96">
        <v>0</v>
      </c>
      <c r="AF75" s="121">
        <v>0</v>
      </c>
      <c r="AG75" s="98">
        <v>0</v>
      </c>
      <c r="AH75" s="98">
        <v>0</v>
      </c>
      <c r="AI75" s="280">
        <v>0</v>
      </c>
      <c r="AJ75" s="308">
        <f t="shared" si="12"/>
        <v>0</v>
      </c>
      <c r="AK75" s="286">
        <f t="shared" si="13"/>
        <v>0</v>
      </c>
      <c r="AL75" s="199" t="s">
        <v>12</v>
      </c>
    </row>
    <row r="76" spans="1:38" ht="54.75" customHeight="1" x14ac:dyDescent="0.3">
      <c r="A76" s="219" t="s">
        <v>155</v>
      </c>
      <c r="B76" s="347" t="s">
        <v>156</v>
      </c>
      <c r="C76" s="76">
        <v>22522</v>
      </c>
      <c r="D76" s="129" t="s">
        <v>26</v>
      </c>
      <c r="E76" s="186">
        <v>12</v>
      </c>
      <c r="F76" s="187">
        <v>0.5</v>
      </c>
      <c r="G76" s="132">
        <v>1.26</v>
      </c>
      <c r="H76" s="93">
        <v>3</v>
      </c>
      <c r="I76" s="77">
        <v>0.13</v>
      </c>
      <c r="J76" s="77">
        <v>0.32</v>
      </c>
      <c r="K76" s="200">
        <v>0</v>
      </c>
      <c r="L76" s="202">
        <v>0</v>
      </c>
      <c r="M76" s="17">
        <v>3</v>
      </c>
      <c r="N76" s="272">
        <f t="shared" si="7"/>
        <v>3</v>
      </c>
      <c r="O76" s="98">
        <v>3</v>
      </c>
      <c r="P76" s="77">
        <v>0.13</v>
      </c>
      <c r="Q76" s="77">
        <v>0.32</v>
      </c>
      <c r="R76" s="18">
        <v>2</v>
      </c>
      <c r="S76" s="21">
        <v>1</v>
      </c>
      <c r="T76" s="214">
        <v>3</v>
      </c>
      <c r="U76" s="272">
        <f t="shared" si="10"/>
        <v>6</v>
      </c>
      <c r="V76" s="109">
        <v>3</v>
      </c>
      <c r="W76" s="110">
        <v>0.13</v>
      </c>
      <c r="X76" s="110">
        <v>0.32</v>
      </c>
      <c r="Y76" s="96">
        <v>2</v>
      </c>
      <c r="Z76" s="196">
        <v>0</v>
      </c>
      <c r="AA76" s="142">
        <v>2</v>
      </c>
      <c r="AB76" s="308">
        <f t="shared" si="8"/>
        <v>4</v>
      </c>
      <c r="AC76" s="143">
        <f t="shared" si="11"/>
        <v>13</v>
      </c>
      <c r="AD76" s="97">
        <v>3</v>
      </c>
      <c r="AE76" s="105">
        <v>0.13</v>
      </c>
      <c r="AF76" s="119">
        <v>0.32</v>
      </c>
      <c r="AG76" s="98">
        <v>0</v>
      </c>
      <c r="AH76" s="98">
        <v>0</v>
      </c>
      <c r="AI76" s="280">
        <v>2</v>
      </c>
      <c r="AJ76" s="308">
        <f t="shared" si="12"/>
        <v>2</v>
      </c>
      <c r="AK76" s="286">
        <f t="shared" si="13"/>
        <v>15</v>
      </c>
      <c r="AL76" s="199" t="s">
        <v>12</v>
      </c>
    </row>
    <row r="77" spans="1:38" ht="45.75" customHeight="1" x14ac:dyDescent="0.3">
      <c r="A77" s="219" t="s">
        <v>157</v>
      </c>
      <c r="B77" s="347" t="s">
        <v>158</v>
      </c>
      <c r="C77" s="76">
        <v>22522</v>
      </c>
      <c r="D77" s="129" t="s">
        <v>26</v>
      </c>
      <c r="E77" s="186">
        <v>1</v>
      </c>
      <c r="F77" s="192">
        <v>0.69</v>
      </c>
      <c r="G77" s="132">
        <v>1.75</v>
      </c>
      <c r="H77" s="93">
        <v>0</v>
      </c>
      <c r="I77" s="76">
        <v>0</v>
      </c>
      <c r="J77" s="76">
        <v>0</v>
      </c>
      <c r="K77" s="200">
        <v>0</v>
      </c>
      <c r="L77" s="213">
        <v>0</v>
      </c>
      <c r="M77" s="20">
        <v>0</v>
      </c>
      <c r="N77" s="272">
        <f t="shared" si="7"/>
        <v>0</v>
      </c>
      <c r="O77" s="98">
        <v>1</v>
      </c>
      <c r="P77" s="77">
        <v>0.69</v>
      </c>
      <c r="Q77" s="77">
        <v>1.75</v>
      </c>
      <c r="R77" s="18">
        <v>0</v>
      </c>
      <c r="S77" s="21">
        <v>1</v>
      </c>
      <c r="T77" s="188">
        <v>0</v>
      </c>
      <c r="U77" s="272">
        <f t="shared" si="10"/>
        <v>1</v>
      </c>
      <c r="V77" s="109">
        <v>1</v>
      </c>
      <c r="W77" s="112">
        <v>0</v>
      </c>
      <c r="X77" s="112">
        <v>0</v>
      </c>
      <c r="Y77" s="96">
        <v>1</v>
      </c>
      <c r="Z77" s="196">
        <v>0</v>
      </c>
      <c r="AA77" s="142">
        <v>0</v>
      </c>
      <c r="AB77" s="308">
        <f t="shared" si="8"/>
        <v>1</v>
      </c>
      <c r="AC77" s="143">
        <f t="shared" si="11"/>
        <v>2</v>
      </c>
      <c r="AD77" s="97">
        <v>0</v>
      </c>
      <c r="AE77" s="96">
        <v>0</v>
      </c>
      <c r="AF77" s="121">
        <v>0</v>
      </c>
      <c r="AG77" s="98">
        <v>0</v>
      </c>
      <c r="AH77" s="98">
        <v>0</v>
      </c>
      <c r="AI77" s="280">
        <v>0</v>
      </c>
      <c r="AJ77" s="308">
        <f t="shared" si="12"/>
        <v>0</v>
      </c>
      <c r="AK77" s="286">
        <f t="shared" si="13"/>
        <v>3</v>
      </c>
      <c r="AL77" s="199" t="s">
        <v>12</v>
      </c>
    </row>
    <row r="78" spans="1:38" ht="17.25" customHeight="1" x14ac:dyDescent="0.3">
      <c r="A78" s="128" t="s">
        <v>159</v>
      </c>
      <c r="B78" s="347" t="s">
        <v>160</v>
      </c>
      <c r="C78" s="76">
        <v>22522</v>
      </c>
      <c r="D78" s="129" t="s">
        <v>26</v>
      </c>
      <c r="E78" s="186">
        <v>1</v>
      </c>
      <c r="F78" s="192">
        <v>0.59</v>
      </c>
      <c r="G78" s="132">
        <v>1.5</v>
      </c>
      <c r="H78" s="93">
        <v>1</v>
      </c>
      <c r="I78" s="77">
        <v>0.59</v>
      </c>
      <c r="J78" s="78">
        <v>1.5</v>
      </c>
      <c r="K78" s="200">
        <v>0</v>
      </c>
      <c r="L78" s="110">
        <v>0</v>
      </c>
      <c r="M78" s="5">
        <v>0</v>
      </c>
      <c r="N78" s="272">
        <f t="shared" si="7"/>
        <v>0</v>
      </c>
      <c r="O78" s="98">
        <v>0</v>
      </c>
      <c r="P78" s="76">
        <v>0</v>
      </c>
      <c r="Q78" s="76">
        <v>0</v>
      </c>
      <c r="R78" s="14">
        <v>0</v>
      </c>
      <c r="S78" s="14">
        <v>1</v>
      </c>
      <c r="T78" s="198">
        <v>0</v>
      </c>
      <c r="U78" s="272">
        <f t="shared" si="10"/>
        <v>1</v>
      </c>
      <c r="V78" s="109">
        <v>0</v>
      </c>
      <c r="W78" s="112">
        <v>0</v>
      </c>
      <c r="X78" s="112">
        <v>0</v>
      </c>
      <c r="Y78" s="96">
        <v>0</v>
      </c>
      <c r="Z78" s="189">
        <v>0</v>
      </c>
      <c r="AA78" s="195">
        <v>0</v>
      </c>
      <c r="AB78" s="308">
        <f t="shared" si="8"/>
        <v>0</v>
      </c>
      <c r="AC78" s="143">
        <f t="shared" si="11"/>
        <v>1</v>
      </c>
      <c r="AD78" s="97">
        <v>0</v>
      </c>
      <c r="AE78" s="96">
        <v>0</v>
      </c>
      <c r="AF78" s="121">
        <v>0</v>
      </c>
      <c r="AG78" s="98">
        <v>0</v>
      </c>
      <c r="AH78" s="98">
        <v>0</v>
      </c>
      <c r="AI78" s="280">
        <v>1</v>
      </c>
      <c r="AJ78" s="308">
        <f t="shared" si="12"/>
        <v>1</v>
      </c>
      <c r="AK78" s="286">
        <f t="shared" si="13"/>
        <v>2</v>
      </c>
      <c r="AL78" s="199" t="s">
        <v>12</v>
      </c>
    </row>
    <row r="79" spans="1:38" ht="27" x14ac:dyDescent="0.3">
      <c r="A79" s="128" t="s">
        <v>161</v>
      </c>
      <c r="B79" s="347" t="s">
        <v>162</v>
      </c>
      <c r="C79" s="76">
        <v>22522</v>
      </c>
      <c r="D79" s="129" t="s">
        <v>26</v>
      </c>
      <c r="E79" s="186">
        <v>12</v>
      </c>
      <c r="F79" s="187">
        <v>0.2</v>
      </c>
      <c r="G79" s="156">
        <v>0.5</v>
      </c>
      <c r="H79" s="93">
        <v>3</v>
      </c>
      <c r="I79" s="77">
        <v>0.05</v>
      </c>
      <c r="J79" s="77">
        <v>0.13</v>
      </c>
      <c r="K79" s="200">
        <v>0</v>
      </c>
      <c r="L79" s="202">
        <v>0</v>
      </c>
      <c r="M79" s="17">
        <v>4</v>
      </c>
      <c r="N79" s="272">
        <f t="shared" si="7"/>
        <v>4</v>
      </c>
      <c r="O79" s="98">
        <v>3</v>
      </c>
      <c r="P79" s="77">
        <v>0.05</v>
      </c>
      <c r="Q79" s="77">
        <v>0.13</v>
      </c>
      <c r="R79" s="18">
        <v>0</v>
      </c>
      <c r="S79" s="21">
        <v>1</v>
      </c>
      <c r="T79" s="188"/>
      <c r="U79" s="272">
        <f t="shared" si="10"/>
        <v>1</v>
      </c>
      <c r="V79" s="109">
        <v>3</v>
      </c>
      <c r="W79" s="110">
        <v>0.05</v>
      </c>
      <c r="X79" s="110">
        <v>0.13</v>
      </c>
      <c r="Y79" s="96">
        <v>0</v>
      </c>
      <c r="Z79" s="196">
        <v>0</v>
      </c>
      <c r="AA79" s="142">
        <v>0</v>
      </c>
      <c r="AB79" s="308">
        <f t="shared" si="8"/>
        <v>0</v>
      </c>
      <c r="AC79" s="143">
        <f t="shared" si="11"/>
        <v>5</v>
      </c>
      <c r="AD79" s="97">
        <v>3</v>
      </c>
      <c r="AE79" s="105">
        <v>0.05</v>
      </c>
      <c r="AF79" s="119">
        <v>0.13</v>
      </c>
      <c r="AG79" s="98">
        <v>0</v>
      </c>
      <c r="AH79" s="98">
        <v>0</v>
      </c>
      <c r="AI79" s="280">
        <v>1</v>
      </c>
      <c r="AJ79" s="308">
        <f t="shared" si="12"/>
        <v>1</v>
      </c>
      <c r="AK79" s="286">
        <f t="shared" si="13"/>
        <v>5</v>
      </c>
      <c r="AL79" s="199" t="s">
        <v>12</v>
      </c>
    </row>
    <row r="80" spans="1:38" ht="30.75" customHeight="1" x14ac:dyDescent="0.3">
      <c r="A80" s="128" t="s">
        <v>163</v>
      </c>
      <c r="B80" s="347" t="s">
        <v>164</v>
      </c>
      <c r="C80" s="76">
        <v>22522</v>
      </c>
      <c r="D80" s="129" t="s">
        <v>26</v>
      </c>
      <c r="E80" s="186">
        <v>1</v>
      </c>
      <c r="F80" s="192">
        <v>0.59</v>
      </c>
      <c r="G80" s="132">
        <v>1.5</v>
      </c>
      <c r="H80" s="93">
        <v>0</v>
      </c>
      <c r="I80" s="76">
        <v>0</v>
      </c>
      <c r="J80" s="76">
        <v>0</v>
      </c>
      <c r="K80" s="200">
        <v>0</v>
      </c>
      <c r="L80" s="213">
        <v>0</v>
      </c>
      <c r="M80" s="20">
        <v>0</v>
      </c>
      <c r="N80" s="272">
        <f t="shared" si="7"/>
        <v>0</v>
      </c>
      <c r="O80" s="98">
        <v>1</v>
      </c>
      <c r="P80" s="77">
        <v>0.59</v>
      </c>
      <c r="Q80" s="78">
        <v>1.5</v>
      </c>
      <c r="R80" s="18">
        <v>0</v>
      </c>
      <c r="S80" s="21">
        <v>0</v>
      </c>
      <c r="T80" s="194">
        <v>0</v>
      </c>
      <c r="U80" s="272">
        <f t="shared" si="10"/>
        <v>0</v>
      </c>
      <c r="V80" s="109">
        <v>0</v>
      </c>
      <c r="W80" s="112">
        <v>0</v>
      </c>
      <c r="X80" s="112">
        <v>0</v>
      </c>
      <c r="Y80" s="96">
        <v>0</v>
      </c>
      <c r="Z80" s="189">
        <v>1</v>
      </c>
      <c r="AA80" s="195">
        <v>0</v>
      </c>
      <c r="AB80" s="308">
        <f t="shared" si="8"/>
        <v>1</v>
      </c>
      <c r="AC80" s="143">
        <f t="shared" si="11"/>
        <v>1</v>
      </c>
      <c r="AD80" s="97">
        <v>0</v>
      </c>
      <c r="AE80" s="96">
        <v>0</v>
      </c>
      <c r="AF80" s="121">
        <v>0</v>
      </c>
      <c r="AG80" s="98">
        <v>0</v>
      </c>
      <c r="AH80" s="98">
        <v>0</v>
      </c>
      <c r="AI80" s="280">
        <v>0</v>
      </c>
      <c r="AJ80" s="308">
        <f t="shared" si="12"/>
        <v>0</v>
      </c>
      <c r="AK80" s="286">
        <f t="shared" si="13"/>
        <v>2</v>
      </c>
      <c r="AL80" s="199" t="s">
        <v>12</v>
      </c>
    </row>
    <row r="81" spans="1:38" ht="42" customHeight="1" x14ac:dyDescent="0.3">
      <c r="A81" s="128" t="s">
        <v>165</v>
      </c>
      <c r="B81" s="347" t="s">
        <v>166</v>
      </c>
      <c r="C81" s="215">
        <v>22522</v>
      </c>
      <c r="D81" s="216" t="s">
        <v>15</v>
      </c>
      <c r="E81" s="186">
        <v>500</v>
      </c>
      <c r="F81" s="192">
        <v>2.1800000000000002</v>
      </c>
      <c r="G81" s="164">
        <v>5.5</v>
      </c>
      <c r="H81" s="93">
        <v>130</v>
      </c>
      <c r="I81" s="77">
        <v>0.56999999999999995</v>
      </c>
      <c r="J81" s="77">
        <v>1.43</v>
      </c>
      <c r="K81" s="200">
        <v>0</v>
      </c>
      <c r="L81" s="202">
        <v>0</v>
      </c>
      <c r="M81" s="17">
        <v>200</v>
      </c>
      <c r="N81" s="272">
        <f t="shared" si="7"/>
        <v>200</v>
      </c>
      <c r="O81" s="98">
        <v>130</v>
      </c>
      <c r="P81" s="77">
        <v>0.56999999999999995</v>
      </c>
      <c r="Q81" s="77">
        <v>1.43</v>
      </c>
      <c r="R81" s="18">
        <v>144</v>
      </c>
      <c r="S81" s="21">
        <v>0</v>
      </c>
      <c r="T81" s="214">
        <v>56</v>
      </c>
      <c r="U81" s="272">
        <f t="shared" si="10"/>
        <v>200</v>
      </c>
      <c r="V81" s="109">
        <v>120</v>
      </c>
      <c r="W81" s="110">
        <v>0.52</v>
      </c>
      <c r="X81" s="110">
        <v>1.32</v>
      </c>
      <c r="Y81" s="217">
        <v>52</v>
      </c>
      <c r="Z81" s="17">
        <v>2</v>
      </c>
      <c r="AA81" s="218">
        <v>46</v>
      </c>
      <c r="AB81" s="308">
        <f t="shared" si="8"/>
        <v>100</v>
      </c>
      <c r="AC81" s="143">
        <f t="shared" si="11"/>
        <v>500</v>
      </c>
      <c r="AD81" s="97">
        <v>120</v>
      </c>
      <c r="AE81" s="105">
        <v>0.52</v>
      </c>
      <c r="AF81" s="119">
        <v>1.32</v>
      </c>
      <c r="AG81" s="98">
        <v>0</v>
      </c>
      <c r="AH81" s="98">
        <v>0</v>
      </c>
      <c r="AI81" s="280">
        <v>0</v>
      </c>
      <c r="AJ81" s="308">
        <f t="shared" si="12"/>
        <v>0</v>
      </c>
      <c r="AK81" s="286">
        <f t="shared" si="13"/>
        <v>430</v>
      </c>
      <c r="AL81" s="199" t="s">
        <v>12</v>
      </c>
    </row>
    <row r="82" spans="1:38" ht="56.25" customHeight="1" x14ac:dyDescent="0.3">
      <c r="A82" s="128" t="s">
        <v>167</v>
      </c>
      <c r="B82" s="347" t="s">
        <v>168</v>
      </c>
      <c r="C82" s="76">
        <v>22522</v>
      </c>
      <c r="D82" s="129" t="s">
        <v>26</v>
      </c>
      <c r="E82" s="186">
        <v>5</v>
      </c>
      <c r="F82" s="192">
        <v>1.98</v>
      </c>
      <c r="G82" s="164">
        <v>5</v>
      </c>
      <c r="H82" s="93">
        <v>0</v>
      </c>
      <c r="I82" s="76">
        <v>0</v>
      </c>
      <c r="J82" s="76">
        <v>0</v>
      </c>
      <c r="K82" s="200">
        <v>0</v>
      </c>
      <c r="L82" s="213">
        <v>0</v>
      </c>
      <c r="M82" s="20">
        <v>0</v>
      </c>
      <c r="N82" s="272">
        <f t="shared" si="7"/>
        <v>0</v>
      </c>
      <c r="O82" s="98">
        <v>1</v>
      </c>
      <c r="P82" s="78">
        <v>0.4</v>
      </c>
      <c r="Q82" s="76">
        <v>1</v>
      </c>
      <c r="R82" s="18">
        <v>0</v>
      </c>
      <c r="S82" s="22">
        <v>0</v>
      </c>
      <c r="T82" s="198">
        <v>1</v>
      </c>
      <c r="U82" s="272">
        <f t="shared" si="10"/>
        <v>1</v>
      </c>
      <c r="V82" s="109">
        <v>2</v>
      </c>
      <c r="W82" s="110">
        <v>0.79</v>
      </c>
      <c r="X82" s="112">
        <v>2</v>
      </c>
      <c r="Y82" s="96">
        <v>0</v>
      </c>
      <c r="Z82" s="196">
        <v>0</v>
      </c>
      <c r="AA82" s="142">
        <v>0</v>
      </c>
      <c r="AB82" s="308">
        <f t="shared" si="8"/>
        <v>0</v>
      </c>
      <c r="AC82" s="143">
        <f t="shared" si="11"/>
        <v>1</v>
      </c>
      <c r="AD82" s="97">
        <v>2</v>
      </c>
      <c r="AE82" s="105">
        <v>0.79</v>
      </c>
      <c r="AF82" s="121">
        <v>2</v>
      </c>
      <c r="AG82" s="98">
        <v>1</v>
      </c>
      <c r="AH82" s="98">
        <v>4</v>
      </c>
      <c r="AI82" s="280">
        <v>0</v>
      </c>
      <c r="AJ82" s="308">
        <f t="shared" si="12"/>
        <v>5</v>
      </c>
      <c r="AK82" s="286">
        <f t="shared" si="13"/>
        <v>7</v>
      </c>
      <c r="AL82" s="199" t="s">
        <v>12</v>
      </c>
    </row>
    <row r="83" spans="1:38" ht="18.75" customHeight="1" x14ac:dyDescent="0.3">
      <c r="A83" s="128" t="s">
        <v>169</v>
      </c>
      <c r="B83" s="347" t="s">
        <v>170</v>
      </c>
      <c r="C83" s="76">
        <v>22522</v>
      </c>
      <c r="D83" s="129" t="s">
        <v>26</v>
      </c>
      <c r="E83" s="186">
        <v>1</v>
      </c>
      <c r="F83" s="187">
        <v>0.2</v>
      </c>
      <c r="G83" s="132">
        <v>0.5</v>
      </c>
      <c r="H83" s="94">
        <v>0</v>
      </c>
      <c r="I83" s="79">
        <v>0</v>
      </c>
      <c r="J83" s="79">
        <v>0</v>
      </c>
      <c r="K83" s="200">
        <v>0</v>
      </c>
      <c r="L83" s="112">
        <v>0</v>
      </c>
      <c r="M83" s="6">
        <v>0</v>
      </c>
      <c r="N83" s="272">
        <f t="shared" si="7"/>
        <v>0</v>
      </c>
      <c r="O83" s="98">
        <v>0</v>
      </c>
      <c r="P83" s="79">
        <v>0</v>
      </c>
      <c r="Q83" s="79">
        <v>0</v>
      </c>
      <c r="R83" s="14">
        <v>0</v>
      </c>
      <c r="S83" s="14">
        <v>0</v>
      </c>
      <c r="T83" s="198">
        <v>0</v>
      </c>
      <c r="U83" s="272">
        <f t="shared" si="10"/>
        <v>0</v>
      </c>
      <c r="V83" s="109">
        <v>0</v>
      </c>
      <c r="W83" s="112">
        <v>0</v>
      </c>
      <c r="X83" s="112">
        <v>0</v>
      </c>
      <c r="Y83" s="96">
        <v>0</v>
      </c>
      <c r="Z83" s="196">
        <v>0</v>
      </c>
      <c r="AA83" s="142">
        <v>1</v>
      </c>
      <c r="AB83" s="308">
        <f t="shared" si="8"/>
        <v>1</v>
      </c>
      <c r="AC83" s="143">
        <f t="shared" si="11"/>
        <v>1</v>
      </c>
      <c r="AD83" s="98">
        <v>1</v>
      </c>
      <c r="AE83" s="107">
        <v>0.2</v>
      </c>
      <c r="AF83" s="111">
        <v>0.5</v>
      </c>
      <c r="AG83" s="98">
        <v>0</v>
      </c>
      <c r="AH83" s="98">
        <v>0</v>
      </c>
      <c r="AI83" s="280">
        <v>0</v>
      </c>
      <c r="AJ83" s="308">
        <f t="shared" si="12"/>
        <v>0</v>
      </c>
      <c r="AK83" s="286">
        <f t="shared" si="13"/>
        <v>1</v>
      </c>
      <c r="AL83" s="199" t="s">
        <v>12</v>
      </c>
    </row>
    <row r="84" spans="1:38" ht="44.25" customHeight="1" x14ac:dyDescent="0.3">
      <c r="A84" s="219" t="s">
        <v>171</v>
      </c>
      <c r="B84" s="354" t="s">
        <v>172</v>
      </c>
      <c r="C84" s="76">
        <v>22522</v>
      </c>
      <c r="D84" s="129" t="s">
        <v>26</v>
      </c>
      <c r="E84" s="186">
        <v>2</v>
      </c>
      <c r="F84" s="192">
        <v>0.34</v>
      </c>
      <c r="G84" s="132">
        <v>0.85</v>
      </c>
      <c r="H84" s="93">
        <v>2</v>
      </c>
      <c r="I84" s="77">
        <v>0.34</v>
      </c>
      <c r="J84" s="77">
        <v>0.85</v>
      </c>
      <c r="K84" s="200">
        <v>0</v>
      </c>
      <c r="L84" s="202">
        <v>0</v>
      </c>
      <c r="M84" s="17">
        <v>2</v>
      </c>
      <c r="N84" s="272">
        <f t="shared" ref="N84:N94" si="14">SUM(K84:M84)</f>
        <v>2</v>
      </c>
      <c r="O84" s="98">
        <v>0</v>
      </c>
      <c r="P84" s="76">
        <v>0</v>
      </c>
      <c r="Q84" s="76">
        <v>0</v>
      </c>
      <c r="R84" s="18">
        <v>0</v>
      </c>
      <c r="S84" s="18">
        <v>0</v>
      </c>
      <c r="T84" s="198">
        <v>0</v>
      </c>
      <c r="U84" s="272">
        <f t="shared" si="10"/>
        <v>0</v>
      </c>
      <c r="V84" s="109">
        <v>0</v>
      </c>
      <c r="W84" s="112">
        <v>0</v>
      </c>
      <c r="X84" s="112">
        <v>0</v>
      </c>
      <c r="Y84" s="96">
        <v>0</v>
      </c>
      <c r="Z84" s="189">
        <v>0</v>
      </c>
      <c r="AA84" s="195">
        <v>0</v>
      </c>
      <c r="AB84" s="308">
        <f t="shared" si="8"/>
        <v>0</v>
      </c>
      <c r="AC84" s="143">
        <f t="shared" si="11"/>
        <v>2</v>
      </c>
      <c r="AD84" s="97">
        <v>0</v>
      </c>
      <c r="AE84" s="96">
        <v>0</v>
      </c>
      <c r="AF84" s="121">
        <v>0</v>
      </c>
      <c r="AG84" s="98">
        <v>0</v>
      </c>
      <c r="AH84" s="98">
        <v>0</v>
      </c>
      <c r="AI84" s="280">
        <v>0</v>
      </c>
      <c r="AJ84" s="308">
        <f t="shared" si="12"/>
        <v>0</v>
      </c>
      <c r="AK84" s="286">
        <f t="shared" si="13"/>
        <v>0</v>
      </c>
      <c r="AL84" s="199" t="s">
        <v>12</v>
      </c>
    </row>
    <row r="85" spans="1:38" ht="37.5" customHeight="1" x14ac:dyDescent="0.3">
      <c r="A85" s="219" t="s">
        <v>173</v>
      </c>
      <c r="B85" s="350" t="s">
        <v>174</v>
      </c>
      <c r="C85" s="215">
        <v>22611</v>
      </c>
      <c r="D85" s="216" t="s">
        <v>26</v>
      </c>
      <c r="E85" s="186">
        <v>12</v>
      </c>
      <c r="F85" s="192">
        <v>0.85</v>
      </c>
      <c r="G85" s="132">
        <v>2.16</v>
      </c>
      <c r="H85" s="88">
        <v>3</v>
      </c>
      <c r="I85" s="89">
        <v>0.21</v>
      </c>
      <c r="J85" s="89">
        <v>0.54</v>
      </c>
      <c r="K85" s="200">
        <v>0</v>
      </c>
      <c r="L85" s="202">
        <v>2</v>
      </c>
      <c r="M85" s="17">
        <v>4</v>
      </c>
      <c r="N85" s="272">
        <f t="shared" si="14"/>
        <v>6</v>
      </c>
      <c r="O85" s="98">
        <v>3</v>
      </c>
      <c r="P85" s="77">
        <v>0.21</v>
      </c>
      <c r="Q85" s="77">
        <v>0.54</v>
      </c>
      <c r="R85" s="18">
        <v>3</v>
      </c>
      <c r="S85" s="18">
        <v>2</v>
      </c>
      <c r="T85" s="188">
        <v>0</v>
      </c>
      <c r="U85" s="272">
        <f t="shared" si="10"/>
        <v>5</v>
      </c>
      <c r="V85" s="109">
        <v>3</v>
      </c>
      <c r="W85" s="110">
        <v>0.21</v>
      </c>
      <c r="X85" s="110">
        <v>0.54</v>
      </c>
      <c r="Y85" s="96">
        <v>3</v>
      </c>
      <c r="Z85" s="189">
        <v>0</v>
      </c>
      <c r="AA85" s="195">
        <v>2</v>
      </c>
      <c r="AB85" s="308">
        <f t="shared" si="8"/>
        <v>5</v>
      </c>
      <c r="AC85" s="143">
        <f t="shared" si="11"/>
        <v>16</v>
      </c>
      <c r="AD85" s="97">
        <v>3</v>
      </c>
      <c r="AE85" s="105">
        <v>0.21</v>
      </c>
      <c r="AF85" s="119">
        <v>0.54</v>
      </c>
      <c r="AG85" s="98">
        <v>2</v>
      </c>
      <c r="AH85" s="98">
        <v>2</v>
      </c>
      <c r="AI85" s="280"/>
      <c r="AJ85" s="308">
        <f t="shared" si="12"/>
        <v>4</v>
      </c>
      <c r="AK85" s="286">
        <f t="shared" si="13"/>
        <v>17</v>
      </c>
      <c r="AL85" s="199" t="s">
        <v>12</v>
      </c>
    </row>
    <row r="86" spans="1:38" ht="52.5" customHeight="1" x14ac:dyDescent="0.3">
      <c r="A86" s="219" t="s">
        <v>175</v>
      </c>
      <c r="B86" s="350" t="s">
        <v>176</v>
      </c>
      <c r="C86" s="215">
        <v>22611</v>
      </c>
      <c r="D86" s="216" t="s">
        <v>26</v>
      </c>
      <c r="E86" s="186">
        <v>15</v>
      </c>
      <c r="F86" s="192">
        <v>0.95</v>
      </c>
      <c r="G86" s="164">
        <v>2.4</v>
      </c>
      <c r="H86" s="88">
        <v>5</v>
      </c>
      <c r="I86" s="89">
        <v>0.32</v>
      </c>
      <c r="J86" s="90">
        <v>0.8</v>
      </c>
      <c r="K86" s="200">
        <v>0</v>
      </c>
      <c r="L86" s="202">
        <v>1</v>
      </c>
      <c r="M86" s="19">
        <v>3</v>
      </c>
      <c r="N86" s="272">
        <f t="shared" si="14"/>
        <v>4</v>
      </c>
      <c r="O86" s="98">
        <v>4</v>
      </c>
      <c r="P86" s="77">
        <v>0.25</v>
      </c>
      <c r="Q86" s="77">
        <v>0.64</v>
      </c>
      <c r="R86" s="18">
        <v>3</v>
      </c>
      <c r="S86" s="18">
        <v>0</v>
      </c>
      <c r="T86" s="188">
        <v>3</v>
      </c>
      <c r="U86" s="272">
        <f t="shared" si="10"/>
        <v>6</v>
      </c>
      <c r="V86" s="109">
        <v>3</v>
      </c>
      <c r="W86" s="110">
        <v>0.19</v>
      </c>
      <c r="X86" s="110">
        <v>0.48</v>
      </c>
      <c r="Y86" s="96">
        <v>2</v>
      </c>
      <c r="Z86" s="189">
        <v>2</v>
      </c>
      <c r="AA86" s="193">
        <v>3</v>
      </c>
      <c r="AB86" s="308">
        <f t="shared" si="8"/>
        <v>7</v>
      </c>
      <c r="AC86" s="143">
        <f t="shared" si="11"/>
        <v>17</v>
      </c>
      <c r="AD86" s="97">
        <v>3</v>
      </c>
      <c r="AE86" s="105">
        <v>0.19</v>
      </c>
      <c r="AF86" s="119">
        <v>0.48</v>
      </c>
      <c r="AG86" s="98">
        <v>1</v>
      </c>
      <c r="AH86" s="98">
        <v>0</v>
      </c>
      <c r="AI86" s="280">
        <v>1</v>
      </c>
      <c r="AJ86" s="308">
        <f t="shared" si="12"/>
        <v>2</v>
      </c>
      <c r="AK86" s="286">
        <f t="shared" si="13"/>
        <v>19</v>
      </c>
      <c r="AL86" s="199" t="s">
        <v>12</v>
      </c>
    </row>
    <row r="87" spans="1:38" ht="31.5" customHeight="1" x14ac:dyDescent="0.3">
      <c r="A87" s="219" t="s">
        <v>177</v>
      </c>
      <c r="B87" s="347" t="s">
        <v>178</v>
      </c>
      <c r="C87" s="76">
        <v>22611</v>
      </c>
      <c r="D87" s="129" t="s">
        <v>26</v>
      </c>
      <c r="E87" s="186">
        <v>12</v>
      </c>
      <c r="F87" s="192">
        <v>0.95</v>
      </c>
      <c r="G87" s="164">
        <v>2.4</v>
      </c>
      <c r="H87" s="93">
        <v>3</v>
      </c>
      <c r="I87" s="77">
        <v>0.24</v>
      </c>
      <c r="J87" s="78">
        <v>0.6</v>
      </c>
      <c r="K87" s="200">
        <v>0</v>
      </c>
      <c r="L87" s="202">
        <v>1</v>
      </c>
      <c r="M87" s="19">
        <v>3</v>
      </c>
      <c r="N87" s="272">
        <f t="shared" si="14"/>
        <v>4</v>
      </c>
      <c r="O87" s="98">
        <v>3</v>
      </c>
      <c r="P87" s="77">
        <v>0.24</v>
      </c>
      <c r="Q87" s="78">
        <v>0.6</v>
      </c>
      <c r="R87" s="18">
        <v>2</v>
      </c>
      <c r="S87" s="18">
        <v>1</v>
      </c>
      <c r="T87" s="194">
        <v>1</v>
      </c>
      <c r="U87" s="272">
        <f t="shared" si="10"/>
        <v>4</v>
      </c>
      <c r="V87" s="109">
        <v>3</v>
      </c>
      <c r="W87" s="110">
        <v>0.24</v>
      </c>
      <c r="X87" s="111">
        <v>0.6</v>
      </c>
      <c r="Y87" s="96">
        <v>1</v>
      </c>
      <c r="Z87" s="196">
        <v>1</v>
      </c>
      <c r="AA87" s="142">
        <v>1</v>
      </c>
      <c r="AB87" s="308">
        <f t="shared" si="8"/>
        <v>3</v>
      </c>
      <c r="AC87" s="143">
        <f t="shared" si="11"/>
        <v>11</v>
      </c>
      <c r="AD87" s="97">
        <v>3</v>
      </c>
      <c r="AE87" s="105">
        <v>0.24</v>
      </c>
      <c r="AF87" s="120">
        <v>0.6</v>
      </c>
      <c r="AG87" s="98">
        <v>1</v>
      </c>
      <c r="AH87" s="98">
        <v>3</v>
      </c>
      <c r="AI87" s="280">
        <v>5</v>
      </c>
      <c r="AJ87" s="308">
        <f t="shared" si="12"/>
        <v>9</v>
      </c>
      <c r="AK87" s="286">
        <f t="shared" si="13"/>
        <v>19</v>
      </c>
      <c r="AL87" s="199" t="s">
        <v>12</v>
      </c>
    </row>
    <row r="88" spans="1:38" ht="56.25" customHeight="1" x14ac:dyDescent="0.3">
      <c r="A88" s="219" t="s">
        <v>179</v>
      </c>
      <c r="B88" s="347" t="s">
        <v>180</v>
      </c>
      <c r="C88" s="215">
        <v>22611</v>
      </c>
      <c r="D88" s="216" t="s">
        <v>26</v>
      </c>
      <c r="E88" s="186">
        <v>6</v>
      </c>
      <c r="F88" s="192">
        <v>0.71</v>
      </c>
      <c r="G88" s="132">
        <v>1.8</v>
      </c>
      <c r="H88" s="93">
        <v>4</v>
      </c>
      <c r="I88" s="77">
        <v>0.47</v>
      </c>
      <c r="J88" s="78">
        <v>1.2</v>
      </c>
      <c r="K88" s="200">
        <v>0</v>
      </c>
      <c r="L88" s="202">
        <v>0</v>
      </c>
      <c r="M88" s="19">
        <v>4</v>
      </c>
      <c r="N88" s="272">
        <f t="shared" si="14"/>
        <v>4</v>
      </c>
      <c r="O88" s="98">
        <v>2</v>
      </c>
      <c r="P88" s="77">
        <v>0.24</v>
      </c>
      <c r="Q88" s="78">
        <v>0.6</v>
      </c>
      <c r="R88" s="18">
        <v>4</v>
      </c>
      <c r="S88" s="18">
        <v>1</v>
      </c>
      <c r="T88" s="194">
        <v>0</v>
      </c>
      <c r="U88" s="272">
        <f t="shared" si="10"/>
        <v>5</v>
      </c>
      <c r="V88" s="109">
        <v>0</v>
      </c>
      <c r="W88" s="112">
        <v>0</v>
      </c>
      <c r="X88" s="112">
        <v>0</v>
      </c>
      <c r="Y88" s="96">
        <v>0</v>
      </c>
      <c r="Z88" s="196">
        <v>1</v>
      </c>
      <c r="AA88" s="142">
        <v>2</v>
      </c>
      <c r="AB88" s="308">
        <f t="shared" si="8"/>
        <v>3</v>
      </c>
      <c r="AC88" s="143">
        <f t="shared" si="11"/>
        <v>12</v>
      </c>
      <c r="AD88" s="97">
        <v>0</v>
      </c>
      <c r="AE88" s="96">
        <v>0</v>
      </c>
      <c r="AF88" s="121">
        <v>0</v>
      </c>
      <c r="AG88" s="98">
        <v>1</v>
      </c>
      <c r="AH88" s="98">
        <v>2</v>
      </c>
      <c r="AI88" s="280">
        <v>3</v>
      </c>
      <c r="AJ88" s="308">
        <f t="shared" si="12"/>
        <v>6</v>
      </c>
      <c r="AK88" s="286">
        <f t="shared" si="13"/>
        <v>16</v>
      </c>
      <c r="AL88" s="199" t="s">
        <v>12</v>
      </c>
    </row>
    <row r="89" spans="1:38" ht="22.5" customHeight="1" x14ac:dyDescent="0.3">
      <c r="A89" s="128" t="s">
        <v>181</v>
      </c>
      <c r="B89" s="347" t="s">
        <v>182</v>
      </c>
      <c r="C89" s="76">
        <v>22612</v>
      </c>
      <c r="D89" s="129" t="s">
        <v>15</v>
      </c>
      <c r="E89" s="186">
        <v>3</v>
      </c>
      <c r="F89" s="192">
        <v>0.18</v>
      </c>
      <c r="G89" s="132">
        <v>0.45</v>
      </c>
      <c r="H89" s="93">
        <v>2</v>
      </c>
      <c r="I89" s="77">
        <v>0.12</v>
      </c>
      <c r="J89" s="78">
        <v>0.3</v>
      </c>
      <c r="K89" s="200">
        <v>0</v>
      </c>
      <c r="L89" s="110">
        <v>0</v>
      </c>
      <c r="M89" s="5">
        <v>0</v>
      </c>
      <c r="N89" s="272">
        <f t="shared" si="14"/>
        <v>0</v>
      </c>
      <c r="O89" s="98">
        <v>1</v>
      </c>
      <c r="P89" s="77">
        <v>0.06</v>
      </c>
      <c r="Q89" s="77">
        <v>0.15</v>
      </c>
      <c r="R89" s="14">
        <v>0</v>
      </c>
      <c r="S89" s="14"/>
      <c r="T89" s="188">
        <v>0</v>
      </c>
      <c r="U89" s="272">
        <f t="shared" si="10"/>
        <v>0</v>
      </c>
      <c r="V89" s="109">
        <v>0</v>
      </c>
      <c r="W89" s="112">
        <v>0</v>
      </c>
      <c r="X89" s="112">
        <v>0</v>
      </c>
      <c r="Y89" s="96">
        <v>0</v>
      </c>
      <c r="Z89" s="189">
        <v>0</v>
      </c>
      <c r="AA89" s="195">
        <v>0</v>
      </c>
      <c r="AB89" s="308">
        <f t="shared" si="8"/>
        <v>0</v>
      </c>
      <c r="AC89" s="143">
        <f t="shared" si="11"/>
        <v>0</v>
      </c>
      <c r="AD89" s="97">
        <v>0</v>
      </c>
      <c r="AE89" s="96">
        <v>0</v>
      </c>
      <c r="AF89" s="121">
        <v>0</v>
      </c>
      <c r="AG89" s="98">
        <v>1</v>
      </c>
      <c r="AH89" s="98">
        <v>0</v>
      </c>
      <c r="AI89" s="280">
        <v>0</v>
      </c>
      <c r="AJ89" s="308">
        <f t="shared" si="12"/>
        <v>1</v>
      </c>
      <c r="AK89" s="286">
        <f t="shared" si="13"/>
        <v>2</v>
      </c>
      <c r="AL89" s="199" t="s">
        <v>12</v>
      </c>
    </row>
    <row r="90" spans="1:38" ht="32.25" customHeight="1" x14ac:dyDescent="0.3">
      <c r="A90" s="128" t="s">
        <v>183</v>
      </c>
      <c r="B90" s="347" t="s">
        <v>228</v>
      </c>
      <c r="C90" s="215">
        <v>22612</v>
      </c>
      <c r="D90" s="216" t="s">
        <v>37</v>
      </c>
      <c r="E90" s="186">
        <v>8</v>
      </c>
      <c r="F90" s="192">
        <v>0.35</v>
      </c>
      <c r="G90" s="132">
        <v>0.89</v>
      </c>
      <c r="H90" s="93">
        <v>2</v>
      </c>
      <c r="I90" s="77">
        <v>0.09</v>
      </c>
      <c r="J90" s="77">
        <v>0.22</v>
      </c>
      <c r="K90" s="200">
        <v>2</v>
      </c>
      <c r="L90" s="110">
        <v>0</v>
      </c>
      <c r="M90" s="9">
        <v>0</v>
      </c>
      <c r="N90" s="272">
        <f t="shared" si="14"/>
        <v>2</v>
      </c>
      <c r="O90" s="98">
        <v>2</v>
      </c>
      <c r="P90" s="77">
        <v>0.09</v>
      </c>
      <c r="Q90" s="77">
        <v>0.22</v>
      </c>
      <c r="R90" s="14">
        <v>0</v>
      </c>
      <c r="S90" s="14">
        <v>2</v>
      </c>
      <c r="T90" s="188">
        <v>2</v>
      </c>
      <c r="U90" s="272">
        <f t="shared" si="10"/>
        <v>4</v>
      </c>
      <c r="V90" s="109">
        <v>2</v>
      </c>
      <c r="W90" s="110">
        <v>0.09</v>
      </c>
      <c r="X90" s="110">
        <v>0.22</v>
      </c>
      <c r="Y90" s="96">
        <v>0</v>
      </c>
      <c r="Z90" s="189">
        <v>0</v>
      </c>
      <c r="AA90" s="193">
        <v>2</v>
      </c>
      <c r="AB90" s="308">
        <f t="shared" si="8"/>
        <v>2</v>
      </c>
      <c r="AC90" s="143">
        <f t="shared" si="11"/>
        <v>8</v>
      </c>
      <c r="AD90" s="97">
        <v>2</v>
      </c>
      <c r="AE90" s="105">
        <v>0.09</v>
      </c>
      <c r="AF90" s="119">
        <v>0.22</v>
      </c>
      <c r="AG90" s="98">
        <v>2</v>
      </c>
      <c r="AH90" s="98">
        <v>0</v>
      </c>
      <c r="AI90" s="280">
        <v>0</v>
      </c>
      <c r="AJ90" s="308">
        <f t="shared" si="12"/>
        <v>2</v>
      </c>
      <c r="AK90" s="286">
        <f t="shared" si="13"/>
        <v>10</v>
      </c>
      <c r="AL90" s="199" t="s">
        <v>12</v>
      </c>
    </row>
    <row r="91" spans="1:38" ht="42.75" customHeight="1" x14ac:dyDescent="0.3">
      <c r="A91" s="219" t="s">
        <v>184</v>
      </c>
      <c r="B91" s="347" t="s">
        <v>215</v>
      </c>
      <c r="C91" s="215">
        <v>22711</v>
      </c>
      <c r="D91" s="216" t="s">
        <v>76</v>
      </c>
      <c r="E91" s="186">
        <v>12</v>
      </c>
      <c r="F91" s="192">
        <v>0.95</v>
      </c>
      <c r="G91" s="132">
        <v>2.4</v>
      </c>
      <c r="H91" s="93">
        <v>3</v>
      </c>
      <c r="I91" s="77">
        <v>0.24</v>
      </c>
      <c r="J91" s="78">
        <v>0.6</v>
      </c>
      <c r="K91" s="200">
        <v>0</v>
      </c>
      <c r="L91" s="110">
        <v>0</v>
      </c>
      <c r="M91" s="5">
        <v>3</v>
      </c>
      <c r="N91" s="272">
        <f t="shared" si="14"/>
        <v>3</v>
      </c>
      <c r="O91" s="98">
        <v>3</v>
      </c>
      <c r="P91" s="77">
        <v>0.24</v>
      </c>
      <c r="Q91" s="78">
        <v>0.6</v>
      </c>
      <c r="R91" s="14">
        <v>0</v>
      </c>
      <c r="S91" s="14">
        <v>1</v>
      </c>
      <c r="T91" s="194">
        <v>0</v>
      </c>
      <c r="U91" s="272">
        <f t="shared" si="10"/>
        <v>1</v>
      </c>
      <c r="V91" s="109">
        <v>3</v>
      </c>
      <c r="W91" s="110">
        <v>0.24</v>
      </c>
      <c r="X91" s="111">
        <v>0.6</v>
      </c>
      <c r="Y91" s="96">
        <v>0</v>
      </c>
      <c r="Z91" s="189">
        <v>0</v>
      </c>
      <c r="AA91" s="193">
        <v>3</v>
      </c>
      <c r="AB91" s="308">
        <f t="shared" si="8"/>
        <v>3</v>
      </c>
      <c r="AC91" s="143">
        <f t="shared" si="11"/>
        <v>7</v>
      </c>
      <c r="AD91" s="97">
        <v>3</v>
      </c>
      <c r="AE91" s="105">
        <v>0.24</v>
      </c>
      <c r="AF91" s="120">
        <v>0.6</v>
      </c>
      <c r="AG91" s="98">
        <v>2</v>
      </c>
      <c r="AH91" s="98">
        <v>3</v>
      </c>
      <c r="AI91" s="280">
        <v>0</v>
      </c>
      <c r="AJ91" s="308">
        <f t="shared" si="12"/>
        <v>5</v>
      </c>
      <c r="AK91" s="286">
        <f t="shared" si="13"/>
        <v>12</v>
      </c>
      <c r="AL91" s="199" t="s">
        <v>12</v>
      </c>
    </row>
    <row r="92" spans="1:38" ht="29.25" customHeight="1" x14ac:dyDescent="0.3">
      <c r="A92" s="219" t="s">
        <v>185</v>
      </c>
      <c r="B92" s="347" t="s">
        <v>186</v>
      </c>
      <c r="C92" s="76">
        <v>22711</v>
      </c>
      <c r="D92" s="129" t="s">
        <v>26</v>
      </c>
      <c r="E92" s="186">
        <v>12</v>
      </c>
      <c r="F92" s="192">
        <v>0.47</v>
      </c>
      <c r="G92" s="209">
        <v>1.2</v>
      </c>
      <c r="H92" s="93">
        <v>3</v>
      </c>
      <c r="I92" s="77">
        <v>0.12</v>
      </c>
      <c r="J92" s="78">
        <v>0.3</v>
      </c>
      <c r="K92" s="200">
        <v>0</v>
      </c>
      <c r="L92" s="110">
        <v>0</v>
      </c>
      <c r="M92" s="5">
        <v>0</v>
      </c>
      <c r="N92" s="272">
        <f t="shared" si="14"/>
        <v>0</v>
      </c>
      <c r="O92" s="98">
        <v>3</v>
      </c>
      <c r="P92" s="77">
        <v>0.12</v>
      </c>
      <c r="Q92" s="78">
        <v>0.3</v>
      </c>
      <c r="R92" s="14">
        <v>3</v>
      </c>
      <c r="S92" s="14">
        <v>3</v>
      </c>
      <c r="T92" s="194">
        <v>2</v>
      </c>
      <c r="U92" s="272">
        <f t="shared" si="10"/>
        <v>8</v>
      </c>
      <c r="V92" s="109">
        <v>3</v>
      </c>
      <c r="W92" s="110">
        <v>0.12</v>
      </c>
      <c r="X92" s="111">
        <v>0.3</v>
      </c>
      <c r="Y92" s="96">
        <v>0</v>
      </c>
      <c r="Z92" s="189">
        <v>0</v>
      </c>
      <c r="AA92" s="193">
        <v>3</v>
      </c>
      <c r="AB92" s="308">
        <f t="shared" si="8"/>
        <v>3</v>
      </c>
      <c r="AC92" s="143">
        <f t="shared" si="11"/>
        <v>11</v>
      </c>
      <c r="AD92" s="97">
        <v>3</v>
      </c>
      <c r="AE92" s="105">
        <v>0.12</v>
      </c>
      <c r="AF92" s="120">
        <v>0.3</v>
      </c>
      <c r="AG92" s="98">
        <v>2</v>
      </c>
      <c r="AH92" s="98">
        <v>4</v>
      </c>
      <c r="AI92" s="280">
        <v>0</v>
      </c>
      <c r="AJ92" s="308">
        <f t="shared" si="12"/>
        <v>6</v>
      </c>
      <c r="AK92" s="286">
        <f t="shared" si="13"/>
        <v>20</v>
      </c>
      <c r="AL92" s="199" t="s">
        <v>12</v>
      </c>
    </row>
    <row r="93" spans="1:38" ht="48.75" customHeight="1" x14ac:dyDescent="0.3">
      <c r="A93" s="219" t="s">
        <v>187</v>
      </c>
      <c r="B93" s="347" t="s">
        <v>188</v>
      </c>
      <c r="C93" s="215">
        <v>22711</v>
      </c>
      <c r="D93" s="216" t="s">
        <v>76</v>
      </c>
      <c r="E93" s="186">
        <v>12</v>
      </c>
      <c r="F93" s="192">
        <v>0.95</v>
      </c>
      <c r="G93" s="209">
        <v>2.4</v>
      </c>
      <c r="H93" s="93">
        <v>3</v>
      </c>
      <c r="I93" s="77">
        <v>0.24</v>
      </c>
      <c r="J93" s="78">
        <v>0.6</v>
      </c>
      <c r="K93" s="200">
        <v>0</v>
      </c>
      <c r="L93" s="110">
        <v>0</v>
      </c>
      <c r="M93" s="5">
        <v>0</v>
      </c>
      <c r="N93" s="272">
        <f t="shared" si="14"/>
        <v>0</v>
      </c>
      <c r="O93" s="98">
        <v>3</v>
      </c>
      <c r="P93" s="77">
        <v>0.24</v>
      </c>
      <c r="Q93" s="78">
        <v>0.6</v>
      </c>
      <c r="R93" s="14">
        <v>0</v>
      </c>
      <c r="S93" s="14">
        <v>0</v>
      </c>
      <c r="T93" s="194">
        <v>0</v>
      </c>
      <c r="U93" s="272">
        <f t="shared" si="10"/>
        <v>0</v>
      </c>
      <c r="V93" s="109">
        <v>3</v>
      </c>
      <c r="W93" s="110">
        <v>0.24</v>
      </c>
      <c r="X93" s="111">
        <v>0.6</v>
      </c>
      <c r="Y93" s="96">
        <v>0</v>
      </c>
      <c r="Z93" s="189">
        <v>0</v>
      </c>
      <c r="AA93" s="195">
        <v>0</v>
      </c>
      <c r="AB93" s="308">
        <f t="shared" si="8"/>
        <v>0</v>
      </c>
      <c r="AC93" s="143">
        <f t="shared" si="11"/>
        <v>0</v>
      </c>
      <c r="AD93" s="97">
        <v>3</v>
      </c>
      <c r="AE93" s="105">
        <v>0.24</v>
      </c>
      <c r="AF93" s="120">
        <v>0.6</v>
      </c>
      <c r="AG93" s="98">
        <v>0</v>
      </c>
      <c r="AH93" s="98">
        <v>0</v>
      </c>
      <c r="AI93" s="280">
        <v>0</v>
      </c>
      <c r="AJ93" s="308">
        <f t="shared" si="12"/>
        <v>0</v>
      </c>
      <c r="AK93" s="286">
        <f t="shared" si="13"/>
        <v>3</v>
      </c>
      <c r="AL93" s="199" t="s">
        <v>12</v>
      </c>
    </row>
    <row r="94" spans="1:38" ht="36" customHeight="1" x14ac:dyDescent="0.3">
      <c r="A94" s="219" t="s">
        <v>189</v>
      </c>
      <c r="B94" s="347" t="s">
        <v>190</v>
      </c>
      <c r="C94" s="76">
        <v>28142</v>
      </c>
      <c r="D94" s="129" t="s">
        <v>76</v>
      </c>
      <c r="E94" s="186">
        <v>5</v>
      </c>
      <c r="F94" s="192">
        <v>9.73</v>
      </c>
      <c r="G94" s="220">
        <v>24.6</v>
      </c>
      <c r="H94" s="93">
        <v>3</v>
      </c>
      <c r="I94" s="77">
        <v>2.4300000000000002</v>
      </c>
      <c r="J94" s="77">
        <v>6.15</v>
      </c>
      <c r="K94" s="200">
        <v>0</v>
      </c>
      <c r="L94" s="110">
        <v>0</v>
      </c>
      <c r="M94" s="9">
        <v>2</v>
      </c>
      <c r="N94" s="272">
        <f t="shared" si="14"/>
        <v>2</v>
      </c>
      <c r="O94" s="98">
        <v>3</v>
      </c>
      <c r="P94" s="77">
        <v>2.4300000000000002</v>
      </c>
      <c r="Q94" s="77">
        <v>6.15</v>
      </c>
      <c r="R94" s="14">
        <v>0</v>
      </c>
      <c r="S94" s="14">
        <v>0</v>
      </c>
      <c r="T94" s="188">
        <v>0</v>
      </c>
      <c r="U94" s="272">
        <f t="shared" si="10"/>
        <v>0</v>
      </c>
      <c r="V94" s="109">
        <v>3</v>
      </c>
      <c r="W94" s="110">
        <v>2.4300000000000002</v>
      </c>
      <c r="X94" s="110">
        <v>6.15</v>
      </c>
      <c r="Y94" s="96">
        <v>1</v>
      </c>
      <c r="Z94" s="189">
        <v>1</v>
      </c>
      <c r="AA94" s="193">
        <v>3</v>
      </c>
      <c r="AB94" s="308">
        <f t="shared" si="8"/>
        <v>5</v>
      </c>
      <c r="AC94" s="143">
        <f t="shared" si="11"/>
        <v>7</v>
      </c>
      <c r="AD94" s="97">
        <v>3</v>
      </c>
      <c r="AE94" s="105">
        <v>2.4300000000000002</v>
      </c>
      <c r="AF94" s="119">
        <v>6.15</v>
      </c>
      <c r="AG94" s="98">
        <v>0</v>
      </c>
      <c r="AH94" s="98">
        <v>0</v>
      </c>
      <c r="AI94" s="280">
        <v>5</v>
      </c>
      <c r="AJ94" s="308">
        <f t="shared" si="12"/>
        <v>5</v>
      </c>
      <c r="AK94" s="286">
        <f t="shared" si="13"/>
        <v>13</v>
      </c>
      <c r="AL94" s="199" t="s">
        <v>12</v>
      </c>
    </row>
    <row r="95" spans="1:38" ht="46.5" customHeight="1" x14ac:dyDescent="0.3">
      <c r="A95" s="166" t="s">
        <v>191</v>
      </c>
      <c r="B95" s="348"/>
      <c r="C95" s="167"/>
      <c r="D95" s="221"/>
      <c r="E95" s="186"/>
      <c r="F95" s="192">
        <v>93.43</v>
      </c>
      <c r="G95" s="164">
        <v>236.23</v>
      </c>
      <c r="H95" s="76"/>
      <c r="I95" s="77"/>
      <c r="J95" s="81"/>
      <c r="K95" s="96"/>
      <c r="L95" s="110"/>
      <c r="M95" s="9"/>
      <c r="N95" s="344"/>
      <c r="O95" s="176"/>
      <c r="P95" s="74"/>
      <c r="Q95" s="74"/>
      <c r="R95" s="14"/>
      <c r="S95" s="14"/>
      <c r="T95" s="222"/>
      <c r="U95" s="135"/>
      <c r="V95" s="223"/>
      <c r="W95" s="223"/>
      <c r="X95" s="223"/>
      <c r="Y95" s="224"/>
      <c r="Z95" s="225"/>
      <c r="AA95" s="193"/>
      <c r="AB95" s="276">
        <f t="shared" ref="AB95" si="15">SUM(Y95:AA95)</f>
        <v>0</v>
      </c>
      <c r="AC95" s="226"/>
      <c r="AD95" s="144"/>
      <c r="AE95" s="267">
        <f>SUM(AE19:AE94)</f>
        <v>21.169999999999998</v>
      </c>
      <c r="AF95" s="268">
        <f>SUM(AF19:AF94)</f>
        <v>53.459999999999987</v>
      </c>
      <c r="AG95" s="97"/>
      <c r="AH95" s="98"/>
      <c r="AI95" s="282"/>
      <c r="AJ95" s="310"/>
      <c r="AK95" s="287"/>
      <c r="AL95" s="199"/>
    </row>
    <row r="96" spans="1:38" ht="19.5" customHeight="1" x14ac:dyDescent="0.3">
      <c r="A96" s="227" t="s">
        <v>192</v>
      </c>
      <c r="B96" s="355"/>
      <c r="C96" s="228"/>
      <c r="D96" s="229"/>
      <c r="E96" s="230"/>
      <c r="F96" s="231">
        <v>99.99</v>
      </c>
      <c r="G96" s="164">
        <v>252.83</v>
      </c>
      <c r="H96" s="76"/>
      <c r="I96" s="77"/>
      <c r="J96" s="77"/>
      <c r="K96" s="96"/>
      <c r="L96" s="232"/>
      <c r="M96" s="299"/>
      <c r="N96" s="233"/>
      <c r="O96" s="345"/>
      <c r="P96" s="75"/>
      <c r="Q96" s="75"/>
      <c r="R96" s="14"/>
      <c r="S96" s="14"/>
      <c r="T96" s="188"/>
      <c r="U96" s="262"/>
      <c r="V96" s="233"/>
      <c r="W96" s="233"/>
      <c r="X96" s="233"/>
      <c r="Y96" s="174"/>
      <c r="Z96" s="234"/>
      <c r="AA96" s="235"/>
      <c r="AB96" s="270"/>
      <c r="AC96" s="226"/>
      <c r="AD96" s="144"/>
      <c r="AE96" s="143"/>
      <c r="AF96" s="145"/>
      <c r="AG96" s="97"/>
      <c r="AH96" s="98"/>
      <c r="AI96" s="282"/>
      <c r="AJ96" s="310"/>
      <c r="AK96" s="287"/>
      <c r="AL96" s="199"/>
    </row>
    <row r="97" spans="1:38" ht="24" customHeight="1" x14ac:dyDescent="0.3">
      <c r="A97" s="236"/>
      <c r="B97" s="288" t="s">
        <v>193</v>
      </c>
      <c r="C97" s="168" t="s">
        <v>227</v>
      </c>
      <c r="D97" s="168"/>
      <c r="E97" s="237"/>
      <c r="F97" s="168"/>
      <c r="G97" s="236"/>
      <c r="H97" s="238"/>
      <c r="I97" s="236"/>
      <c r="J97" s="236"/>
      <c r="K97" s="239"/>
      <c r="L97" s="240"/>
      <c r="N97" s="241"/>
      <c r="O97" s="343"/>
      <c r="P97" s="10"/>
      <c r="Q97" s="10"/>
      <c r="S97" s="16"/>
      <c r="T97" s="241"/>
      <c r="U97" s="241"/>
      <c r="V97" s="241"/>
      <c r="W97" s="241"/>
      <c r="X97" s="241"/>
      <c r="Y97" s="16"/>
      <c r="Z97" s="242"/>
      <c r="AA97" s="243"/>
      <c r="AB97" s="242"/>
      <c r="AC97" s="244"/>
      <c r="AD97" s="245"/>
      <c r="AE97" s="244"/>
      <c r="AF97" s="246"/>
      <c r="AG97" s="247"/>
      <c r="AH97" s="248"/>
      <c r="AJ97" s="16"/>
      <c r="AK97" s="247"/>
      <c r="AL97" s="248"/>
    </row>
    <row r="98" spans="1:38" ht="25.5" customHeight="1" x14ac:dyDescent="0.35">
      <c r="A98" s="357" t="s">
        <v>194</v>
      </c>
      <c r="B98" s="357"/>
      <c r="C98" s="249"/>
      <c r="D98" s="249"/>
      <c r="E98" s="250"/>
      <c r="F98" s="249"/>
      <c r="G98" s="236"/>
      <c r="H98" s="238"/>
      <c r="I98" s="236"/>
      <c r="J98" s="236"/>
      <c r="K98" s="10" t="s">
        <v>219</v>
      </c>
      <c r="L98" s="240"/>
      <c r="N98" s="241"/>
      <c r="O98" s="343"/>
      <c r="P98" s="10"/>
      <c r="Q98" s="10"/>
      <c r="S98" s="16"/>
      <c r="T98" s="241"/>
      <c r="U98" s="241"/>
      <c r="V98" s="241"/>
      <c r="W98" s="241"/>
      <c r="X98" s="241"/>
      <c r="Y98" s="16"/>
      <c r="Z98" s="251" t="s">
        <v>211</v>
      </c>
      <c r="AA98" s="252"/>
      <c r="AB98" s="251"/>
      <c r="AC98" s="251"/>
      <c r="AD98" s="253"/>
      <c r="AE98" s="251"/>
      <c r="AF98" s="252"/>
      <c r="AG98" s="251"/>
      <c r="AH98" s="251"/>
      <c r="AI98" s="251"/>
      <c r="AJ98" s="251"/>
      <c r="AK98" s="251"/>
      <c r="AL98" s="251"/>
    </row>
    <row r="99" spans="1:38" ht="6.75" customHeight="1" x14ac:dyDescent="0.45">
      <c r="O99" s="343"/>
      <c r="T99" s="44"/>
      <c r="U99" s="44"/>
      <c r="Y99" s="11"/>
      <c r="Z99" s="85"/>
      <c r="AA99" s="116"/>
      <c r="AB99" s="85"/>
      <c r="AC99" s="85"/>
      <c r="AD99" s="103"/>
      <c r="AE99" s="85"/>
      <c r="AF99" s="116"/>
      <c r="AG99" s="85"/>
      <c r="AH99" s="85"/>
      <c r="AI99" s="284"/>
      <c r="AJ99" s="342"/>
      <c r="AK99" s="277"/>
      <c r="AL99" s="85"/>
    </row>
    <row r="100" spans="1:38" x14ac:dyDescent="0.3">
      <c r="O100" s="343"/>
      <c r="T100" s="44"/>
      <c r="U100" s="44"/>
      <c r="Y100" s="11"/>
      <c r="AA100" s="115" t="s">
        <v>212</v>
      </c>
      <c r="AB100" s="50"/>
      <c r="AC100" s="46"/>
      <c r="AD100" s="33"/>
      <c r="AE100" s="46"/>
      <c r="AF100" s="122"/>
      <c r="AG100" s="52"/>
      <c r="AH100" s="4"/>
      <c r="AJ100" s="11"/>
      <c r="AK100" s="52"/>
      <c r="AL100" s="4"/>
    </row>
    <row r="101" spans="1:38" x14ac:dyDescent="0.3">
      <c r="O101" s="343"/>
      <c r="T101" s="44"/>
      <c r="U101" s="44"/>
      <c r="Y101" s="11"/>
      <c r="AB101" s="50"/>
      <c r="AC101" s="47"/>
      <c r="AD101" s="32"/>
      <c r="AE101" s="47"/>
      <c r="AF101" s="123"/>
      <c r="AG101" s="52"/>
      <c r="AH101" s="4"/>
      <c r="AJ101" s="11"/>
      <c r="AK101" s="52"/>
      <c r="AL101" s="4"/>
    </row>
    <row r="102" spans="1:38" x14ac:dyDescent="0.3">
      <c r="O102" s="343"/>
      <c r="T102" s="44"/>
      <c r="U102" s="44"/>
      <c r="Y102" s="11"/>
      <c r="AB102" s="50"/>
      <c r="AC102" s="47"/>
      <c r="AD102" s="32"/>
      <c r="AE102" s="47"/>
      <c r="AF102" s="123"/>
      <c r="AG102" s="52"/>
      <c r="AH102" s="4"/>
      <c r="AJ102" s="11"/>
      <c r="AK102" s="52"/>
      <c r="AL102" s="4"/>
    </row>
    <row r="103" spans="1:38" x14ac:dyDescent="0.3">
      <c r="O103" s="343"/>
      <c r="T103" s="44"/>
      <c r="U103" s="44"/>
      <c r="Y103" s="11"/>
      <c r="AB103" s="50"/>
      <c r="AC103" s="47"/>
      <c r="AD103" s="32"/>
      <c r="AE103" s="47"/>
      <c r="AF103" s="123"/>
      <c r="AG103" s="52"/>
      <c r="AH103" s="4"/>
      <c r="AJ103" s="11"/>
      <c r="AK103" s="52"/>
      <c r="AL103" s="4"/>
    </row>
    <row r="104" spans="1:38" x14ac:dyDescent="0.3">
      <c r="O104" s="343"/>
      <c r="T104" s="44"/>
      <c r="U104" s="44"/>
      <c r="Y104" s="11"/>
      <c r="AB104" s="50"/>
      <c r="AC104" s="47"/>
      <c r="AD104" s="32"/>
      <c r="AE104" s="47"/>
      <c r="AF104" s="123"/>
      <c r="AG104" s="52"/>
      <c r="AH104" s="4"/>
      <c r="AJ104" s="11"/>
      <c r="AK104" s="52"/>
      <c r="AL104" s="4"/>
    </row>
    <row r="105" spans="1:38" x14ac:dyDescent="0.3">
      <c r="O105" s="343"/>
      <c r="T105" s="44"/>
      <c r="U105" s="44"/>
      <c r="Y105" s="11"/>
      <c r="AB105" s="50"/>
      <c r="AC105" s="47"/>
      <c r="AD105" s="32"/>
      <c r="AE105" s="47"/>
      <c r="AF105" s="123"/>
      <c r="AG105" s="52"/>
      <c r="AH105" s="4"/>
      <c r="AJ105" s="11"/>
      <c r="AK105" s="52"/>
      <c r="AL105" s="4"/>
    </row>
    <row r="106" spans="1:38" x14ac:dyDescent="0.3">
      <c r="O106" s="343"/>
      <c r="T106" s="44"/>
      <c r="U106" s="44"/>
      <c r="Y106" s="11"/>
      <c r="AB106" s="50"/>
      <c r="AC106" s="47"/>
      <c r="AD106" s="32"/>
      <c r="AE106" s="47"/>
      <c r="AF106" s="123"/>
      <c r="AG106" s="52"/>
      <c r="AH106" s="4"/>
      <c r="AJ106" s="11"/>
      <c r="AK106" s="52"/>
      <c r="AL106" s="4"/>
    </row>
    <row r="107" spans="1:38" x14ac:dyDescent="0.3">
      <c r="O107" s="343"/>
      <c r="T107" s="44"/>
      <c r="U107" s="44"/>
      <c r="Y107" s="11"/>
      <c r="AB107" s="50"/>
      <c r="AC107" s="47"/>
      <c r="AD107" s="32"/>
      <c r="AE107" s="47"/>
      <c r="AF107" s="123"/>
      <c r="AG107" s="52"/>
      <c r="AH107" s="4"/>
      <c r="AJ107" s="11"/>
      <c r="AK107" s="52"/>
      <c r="AL107" s="4"/>
    </row>
    <row r="108" spans="1:38" x14ac:dyDescent="0.3">
      <c r="O108" s="343"/>
      <c r="T108" s="44"/>
      <c r="U108" s="44"/>
      <c r="Y108" s="11"/>
      <c r="AB108" s="50"/>
      <c r="AC108" s="47"/>
      <c r="AD108" s="32"/>
      <c r="AE108" s="47"/>
      <c r="AF108" s="123"/>
      <c r="AG108" s="52"/>
      <c r="AH108" s="4"/>
      <c r="AJ108" s="11"/>
      <c r="AK108" s="52"/>
      <c r="AL108" s="4"/>
    </row>
    <row r="109" spans="1:38" x14ac:dyDescent="0.3">
      <c r="O109" s="343"/>
      <c r="T109" s="44"/>
      <c r="U109" s="44"/>
      <c r="Y109" s="11"/>
      <c r="AB109" s="50"/>
      <c r="AC109" s="47"/>
      <c r="AD109" s="32"/>
      <c r="AE109" s="47"/>
      <c r="AF109" s="123"/>
      <c r="AG109" s="52"/>
      <c r="AH109" s="4"/>
      <c r="AJ109" s="11"/>
      <c r="AK109" s="52"/>
      <c r="AL109" s="4"/>
    </row>
    <row r="110" spans="1:38" x14ac:dyDescent="0.3">
      <c r="O110" s="343"/>
      <c r="T110" s="44"/>
      <c r="U110" s="44"/>
      <c r="Y110" s="11"/>
      <c r="AB110" s="50"/>
      <c r="AC110" s="47"/>
      <c r="AD110" s="32"/>
      <c r="AE110" s="47"/>
      <c r="AF110" s="123"/>
      <c r="AG110" s="52"/>
      <c r="AH110" s="4"/>
      <c r="AJ110" s="11"/>
      <c r="AK110" s="52"/>
      <c r="AL110" s="4"/>
    </row>
    <row r="111" spans="1:38" x14ac:dyDescent="0.3">
      <c r="O111" s="343"/>
      <c r="T111" s="44"/>
      <c r="U111" s="44"/>
      <c r="Y111" s="11"/>
      <c r="AB111" s="50"/>
      <c r="AC111" s="47"/>
      <c r="AD111" s="32"/>
      <c r="AE111" s="47"/>
      <c r="AF111" s="123"/>
      <c r="AG111" s="52"/>
      <c r="AH111" s="4"/>
      <c r="AJ111" s="11"/>
      <c r="AK111" s="52"/>
      <c r="AL111" s="4"/>
    </row>
    <row r="112" spans="1:38" x14ac:dyDescent="0.3">
      <c r="O112" s="343"/>
      <c r="T112" s="44"/>
      <c r="U112" s="44"/>
      <c r="Y112" s="11"/>
      <c r="AB112" s="50"/>
      <c r="AC112" s="47"/>
      <c r="AD112" s="32"/>
      <c r="AE112" s="47"/>
      <c r="AF112" s="123"/>
      <c r="AG112" s="52"/>
      <c r="AH112" s="4"/>
      <c r="AJ112" s="11"/>
      <c r="AK112" s="52"/>
      <c r="AL112" s="4"/>
    </row>
    <row r="113" spans="15:38" x14ac:dyDescent="0.3">
      <c r="O113" s="343"/>
      <c r="T113" s="44"/>
      <c r="U113" s="44"/>
      <c r="Y113" s="11"/>
      <c r="AB113" s="50"/>
      <c r="AC113" s="47"/>
      <c r="AD113" s="32"/>
      <c r="AE113" s="47"/>
      <c r="AF113" s="123"/>
      <c r="AG113" s="52"/>
      <c r="AH113" s="4"/>
      <c r="AJ113" s="11"/>
      <c r="AK113" s="52"/>
      <c r="AL113" s="4"/>
    </row>
    <row r="114" spans="15:38" x14ac:dyDescent="0.3">
      <c r="O114" s="343"/>
      <c r="T114" s="44"/>
      <c r="U114" s="44"/>
      <c r="Y114" s="11"/>
      <c r="AB114" s="50"/>
      <c r="AC114" s="47"/>
      <c r="AD114" s="32"/>
      <c r="AE114" s="47"/>
      <c r="AF114" s="123"/>
      <c r="AG114" s="52"/>
      <c r="AH114" s="4"/>
      <c r="AJ114" s="11"/>
      <c r="AK114" s="52"/>
      <c r="AL114" s="4"/>
    </row>
    <row r="115" spans="15:38" x14ac:dyDescent="0.3">
      <c r="O115" s="44"/>
      <c r="T115" s="44"/>
      <c r="U115" s="44"/>
      <c r="Y115" s="11"/>
      <c r="AB115" s="50"/>
      <c r="AC115" s="47"/>
      <c r="AD115" s="32"/>
      <c r="AE115" s="47"/>
      <c r="AF115" s="123"/>
      <c r="AG115" s="52"/>
      <c r="AH115" s="4"/>
      <c r="AJ115" s="11"/>
      <c r="AK115" s="52"/>
      <c r="AL115" s="4"/>
    </row>
    <row r="116" spans="15:38" x14ac:dyDescent="0.3">
      <c r="O116" s="44"/>
      <c r="T116" s="44"/>
      <c r="U116" s="44"/>
      <c r="Y116" s="11"/>
      <c r="AB116" s="50"/>
      <c r="AC116" s="47"/>
      <c r="AD116" s="32"/>
      <c r="AE116" s="47"/>
      <c r="AF116" s="123"/>
      <c r="AG116" s="52"/>
      <c r="AH116" s="4"/>
      <c r="AJ116" s="11"/>
      <c r="AK116" s="52"/>
      <c r="AL116" s="4"/>
    </row>
    <row r="117" spans="15:38" x14ac:dyDescent="0.3">
      <c r="O117" s="44"/>
      <c r="T117" s="44"/>
      <c r="U117" s="44"/>
      <c r="Y117" s="11"/>
      <c r="AB117" s="50"/>
      <c r="AC117" s="47"/>
      <c r="AD117" s="32"/>
      <c r="AE117" s="47"/>
      <c r="AF117" s="123"/>
      <c r="AG117" s="52"/>
      <c r="AH117" s="4"/>
      <c r="AJ117" s="11"/>
      <c r="AK117" s="52"/>
      <c r="AL117" s="4"/>
    </row>
    <row r="118" spans="15:38" x14ac:dyDescent="0.3">
      <c r="O118" s="44"/>
      <c r="T118" s="44"/>
      <c r="U118" s="44"/>
      <c r="Y118" s="11"/>
      <c r="AB118" s="50"/>
      <c r="AC118" s="47"/>
      <c r="AD118" s="32"/>
      <c r="AE118" s="47"/>
      <c r="AF118" s="123"/>
      <c r="AG118" s="52"/>
      <c r="AH118" s="4"/>
      <c r="AJ118" s="11"/>
      <c r="AK118" s="52"/>
      <c r="AL118" s="4"/>
    </row>
    <row r="119" spans="15:38" x14ac:dyDescent="0.3">
      <c r="O119" s="44"/>
      <c r="T119" s="44"/>
      <c r="U119" s="44"/>
      <c r="Y119" s="11"/>
      <c r="AB119" s="50"/>
      <c r="AC119" s="47"/>
      <c r="AD119" s="32"/>
      <c r="AE119" s="47"/>
      <c r="AF119" s="123"/>
      <c r="AG119" s="52"/>
      <c r="AH119" s="4"/>
      <c r="AJ119" s="11"/>
      <c r="AK119" s="52"/>
      <c r="AL119" s="4"/>
    </row>
    <row r="120" spans="15:38" x14ac:dyDescent="0.3">
      <c r="O120" s="44"/>
      <c r="T120" s="44"/>
      <c r="U120" s="44"/>
      <c r="Y120" s="11"/>
      <c r="AB120" s="50"/>
      <c r="AC120" s="47"/>
      <c r="AD120" s="32"/>
      <c r="AE120" s="47"/>
      <c r="AF120" s="123"/>
      <c r="AG120" s="52"/>
      <c r="AH120" s="4"/>
      <c r="AJ120" s="11"/>
      <c r="AK120" s="52"/>
      <c r="AL120" s="4"/>
    </row>
    <row r="121" spans="15:38" x14ac:dyDescent="0.3">
      <c r="O121" s="44"/>
      <c r="T121" s="44"/>
      <c r="U121" s="44"/>
      <c r="Y121" s="11"/>
      <c r="AB121" s="50"/>
      <c r="AC121" s="47"/>
      <c r="AD121" s="32"/>
      <c r="AE121" s="47"/>
      <c r="AF121" s="123"/>
      <c r="AG121" s="52"/>
      <c r="AH121" s="4"/>
      <c r="AJ121" s="11"/>
      <c r="AK121" s="52"/>
      <c r="AL121" s="4"/>
    </row>
    <row r="122" spans="15:38" x14ac:dyDescent="0.3">
      <c r="O122" s="44"/>
      <c r="T122" s="44"/>
      <c r="U122" s="44"/>
      <c r="Y122" s="11"/>
      <c r="AB122" s="50"/>
      <c r="AC122" s="47"/>
      <c r="AD122" s="32"/>
      <c r="AE122" s="47"/>
      <c r="AF122" s="123"/>
      <c r="AG122" s="52"/>
      <c r="AH122" s="4"/>
      <c r="AJ122" s="11"/>
      <c r="AK122" s="52"/>
      <c r="AL122" s="4"/>
    </row>
    <row r="123" spans="15:38" x14ac:dyDescent="0.3">
      <c r="O123" s="44"/>
      <c r="T123" s="44"/>
      <c r="U123" s="44"/>
      <c r="Y123" s="11"/>
      <c r="AB123" s="50"/>
      <c r="AC123" s="47"/>
      <c r="AD123" s="32"/>
      <c r="AE123" s="47"/>
      <c r="AF123" s="123"/>
      <c r="AG123" s="52"/>
      <c r="AH123" s="4"/>
      <c r="AJ123" s="11"/>
      <c r="AK123" s="52"/>
      <c r="AL123" s="4"/>
    </row>
    <row r="124" spans="15:38" x14ac:dyDescent="0.3">
      <c r="O124" s="44"/>
      <c r="T124" s="44"/>
      <c r="U124" s="44"/>
      <c r="Y124" s="11"/>
      <c r="AB124" s="50"/>
      <c r="AC124" s="47"/>
      <c r="AD124" s="32"/>
      <c r="AE124" s="47"/>
      <c r="AF124" s="123"/>
      <c r="AG124" s="52"/>
      <c r="AH124" s="4"/>
      <c r="AJ124" s="11"/>
      <c r="AK124" s="52"/>
      <c r="AL124" s="4"/>
    </row>
    <row r="125" spans="15:38" x14ac:dyDescent="0.3">
      <c r="O125" s="44"/>
      <c r="T125" s="44"/>
      <c r="U125" s="44"/>
      <c r="Y125" s="11"/>
      <c r="AB125" s="50"/>
      <c r="AC125" s="47"/>
      <c r="AD125" s="32"/>
      <c r="AE125" s="47"/>
      <c r="AF125" s="123"/>
      <c r="AG125" s="52"/>
      <c r="AH125" s="4"/>
      <c r="AJ125" s="11"/>
      <c r="AK125" s="52"/>
      <c r="AL125" s="4"/>
    </row>
    <row r="126" spans="15:38" x14ac:dyDescent="0.3">
      <c r="O126" s="44"/>
      <c r="T126" s="44"/>
      <c r="U126" s="44"/>
      <c r="Y126" s="11"/>
      <c r="AB126" s="50"/>
      <c r="AC126" s="47"/>
      <c r="AD126" s="32"/>
      <c r="AE126" s="47"/>
      <c r="AF126" s="123"/>
      <c r="AG126" s="52"/>
      <c r="AH126" s="4"/>
      <c r="AJ126" s="11"/>
      <c r="AK126" s="52"/>
      <c r="AL126" s="4"/>
    </row>
    <row r="127" spans="15:38" x14ac:dyDescent="0.3">
      <c r="O127" s="44"/>
      <c r="T127" s="44"/>
      <c r="U127" s="44"/>
      <c r="Y127" s="11"/>
      <c r="AB127" s="50"/>
      <c r="AC127" s="47"/>
      <c r="AD127" s="32"/>
      <c r="AE127" s="47"/>
      <c r="AF127" s="123"/>
      <c r="AG127" s="52"/>
      <c r="AH127" s="4"/>
      <c r="AJ127" s="11"/>
      <c r="AK127" s="52"/>
      <c r="AL127" s="4"/>
    </row>
    <row r="128" spans="15:38" x14ac:dyDescent="0.3">
      <c r="O128" s="44"/>
      <c r="T128" s="44"/>
      <c r="U128" s="44"/>
      <c r="Y128" s="11"/>
      <c r="AB128" s="50"/>
      <c r="AC128" s="47"/>
      <c r="AD128" s="32"/>
      <c r="AE128" s="47"/>
      <c r="AF128" s="123"/>
      <c r="AG128" s="52"/>
      <c r="AH128" s="4"/>
      <c r="AJ128" s="11"/>
      <c r="AK128" s="52"/>
      <c r="AL128" s="4"/>
    </row>
    <row r="129" spans="15:38" x14ac:dyDescent="0.3">
      <c r="O129" s="44"/>
      <c r="T129" s="44"/>
      <c r="U129" s="44"/>
      <c r="Y129" s="11"/>
      <c r="AB129" s="50"/>
      <c r="AC129" s="47"/>
      <c r="AD129" s="32"/>
      <c r="AE129" s="47"/>
      <c r="AF129" s="123"/>
      <c r="AG129" s="52"/>
      <c r="AH129" s="4"/>
      <c r="AJ129" s="11"/>
      <c r="AK129" s="52"/>
      <c r="AL129" s="4"/>
    </row>
    <row r="130" spans="15:38" x14ac:dyDescent="0.3">
      <c r="O130" s="44"/>
      <c r="T130" s="44"/>
      <c r="U130" s="44"/>
      <c r="Y130" s="11"/>
      <c r="AB130" s="50"/>
      <c r="AC130" s="47"/>
      <c r="AD130" s="32"/>
      <c r="AE130" s="47"/>
      <c r="AF130" s="123"/>
      <c r="AG130" s="52"/>
      <c r="AH130" s="4"/>
      <c r="AJ130" s="11"/>
      <c r="AK130" s="52"/>
      <c r="AL130" s="4"/>
    </row>
    <row r="131" spans="15:38" x14ac:dyDescent="0.3">
      <c r="O131" s="44"/>
      <c r="T131" s="44"/>
      <c r="U131" s="44"/>
      <c r="Y131" s="11"/>
      <c r="AB131" s="50"/>
      <c r="AC131" s="47"/>
      <c r="AD131" s="32"/>
      <c r="AE131" s="47"/>
      <c r="AF131" s="123"/>
      <c r="AG131" s="52"/>
      <c r="AH131" s="4"/>
      <c r="AJ131" s="11"/>
      <c r="AK131" s="52"/>
      <c r="AL131" s="4"/>
    </row>
    <row r="132" spans="15:38" x14ac:dyDescent="0.3">
      <c r="O132" s="44"/>
      <c r="T132" s="44"/>
      <c r="U132" s="44"/>
      <c r="Y132" s="11"/>
      <c r="AB132" s="50"/>
      <c r="AC132" s="47"/>
      <c r="AD132" s="32"/>
      <c r="AE132" s="47"/>
      <c r="AF132" s="123"/>
      <c r="AG132" s="52"/>
      <c r="AH132" s="4"/>
      <c r="AJ132" s="11"/>
      <c r="AK132" s="52"/>
      <c r="AL132" s="4"/>
    </row>
    <row r="133" spans="15:38" x14ac:dyDescent="0.3">
      <c r="O133" s="44"/>
      <c r="T133" s="44"/>
      <c r="U133" s="44"/>
      <c r="Y133" s="11"/>
      <c r="AB133" s="50"/>
      <c r="AC133" s="47"/>
      <c r="AD133" s="32"/>
      <c r="AE133" s="47"/>
      <c r="AF133" s="123"/>
      <c r="AG133" s="52"/>
      <c r="AH133" s="4"/>
      <c r="AJ133" s="11"/>
      <c r="AK133" s="52"/>
      <c r="AL133" s="4"/>
    </row>
    <row r="134" spans="15:38" x14ac:dyDescent="0.3">
      <c r="O134" s="44"/>
      <c r="T134" s="44"/>
      <c r="U134" s="44"/>
      <c r="Y134" s="11"/>
      <c r="AB134" s="50"/>
      <c r="AC134" s="47"/>
      <c r="AD134" s="32"/>
      <c r="AE134" s="47"/>
      <c r="AF134" s="123"/>
      <c r="AG134" s="52"/>
      <c r="AH134" s="4"/>
      <c r="AJ134" s="11"/>
      <c r="AK134" s="52"/>
      <c r="AL134" s="4"/>
    </row>
    <row r="135" spans="15:38" x14ac:dyDescent="0.3">
      <c r="O135" s="44"/>
      <c r="T135" s="44"/>
      <c r="U135" s="44"/>
      <c r="Y135" s="11"/>
      <c r="AB135" s="50"/>
      <c r="AC135" s="47"/>
      <c r="AD135" s="32"/>
      <c r="AE135" s="47"/>
      <c r="AF135" s="123"/>
      <c r="AG135" s="52"/>
      <c r="AH135" s="4"/>
      <c r="AJ135" s="11"/>
      <c r="AK135" s="52"/>
      <c r="AL135" s="4"/>
    </row>
    <row r="136" spans="15:38" x14ac:dyDescent="0.3">
      <c r="O136" s="44"/>
      <c r="T136" s="44"/>
      <c r="U136" s="44"/>
      <c r="Y136" s="11"/>
      <c r="AB136" s="50"/>
      <c r="AC136" s="47"/>
      <c r="AD136" s="32"/>
      <c r="AE136" s="47"/>
      <c r="AF136" s="123"/>
      <c r="AG136" s="52"/>
      <c r="AH136" s="4"/>
      <c r="AJ136" s="11"/>
      <c r="AK136" s="52"/>
      <c r="AL136" s="4"/>
    </row>
    <row r="137" spans="15:38" x14ac:dyDescent="0.3">
      <c r="O137" s="44"/>
      <c r="T137" s="44"/>
      <c r="U137" s="44"/>
      <c r="Y137" s="11"/>
      <c r="AB137" s="50"/>
      <c r="AC137" s="47"/>
      <c r="AD137" s="32"/>
      <c r="AE137" s="47"/>
      <c r="AF137" s="123"/>
      <c r="AG137" s="52"/>
      <c r="AH137" s="4"/>
      <c r="AJ137" s="11"/>
      <c r="AK137" s="52"/>
      <c r="AL137" s="4"/>
    </row>
    <row r="138" spans="15:38" x14ac:dyDescent="0.3">
      <c r="O138" s="44"/>
      <c r="T138" s="44"/>
      <c r="U138" s="44"/>
      <c r="Y138" s="11"/>
      <c r="AB138" s="50"/>
      <c r="AC138" s="47"/>
      <c r="AD138" s="32"/>
      <c r="AE138" s="47"/>
      <c r="AF138" s="123"/>
      <c r="AG138" s="52"/>
      <c r="AH138" s="4"/>
      <c r="AJ138" s="11"/>
      <c r="AK138" s="52"/>
      <c r="AL138" s="4"/>
    </row>
    <row r="139" spans="15:38" x14ac:dyDescent="0.3">
      <c r="O139" s="44"/>
      <c r="T139" s="44"/>
      <c r="U139" s="44"/>
      <c r="Y139" s="11"/>
      <c r="AB139" s="50"/>
      <c r="AC139" s="47"/>
      <c r="AD139" s="32"/>
      <c r="AE139" s="47"/>
      <c r="AF139" s="123"/>
      <c r="AG139" s="52"/>
      <c r="AH139" s="4"/>
      <c r="AJ139" s="11"/>
      <c r="AK139" s="52"/>
      <c r="AL139" s="4"/>
    </row>
    <row r="140" spans="15:38" x14ac:dyDescent="0.3">
      <c r="O140" s="44"/>
      <c r="T140" s="44"/>
      <c r="U140" s="44"/>
      <c r="Y140" s="11"/>
      <c r="AB140" s="50"/>
      <c r="AC140" s="47"/>
      <c r="AD140" s="32"/>
      <c r="AE140" s="47"/>
      <c r="AF140" s="123"/>
      <c r="AG140" s="52"/>
      <c r="AH140" s="4"/>
      <c r="AJ140" s="11"/>
      <c r="AK140" s="52"/>
      <c r="AL140" s="4"/>
    </row>
    <row r="141" spans="15:38" x14ac:dyDescent="0.3">
      <c r="O141" s="44"/>
      <c r="T141" s="44"/>
      <c r="U141" s="44"/>
      <c r="Y141" s="11"/>
      <c r="AB141" s="50"/>
      <c r="AC141" s="47"/>
      <c r="AD141" s="32"/>
      <c r="AE141" s="47"/>
      <c r="AF141" s="123"/>
      <c r="AG141" s="52"/>
      <c r="AH141" s="4"/>
      <c r="AJ141" s="11"/>
      <c r="AK141" s="52"/>
      <c r="AL141" s="4"/>
    </row>
    <row r="142" spans="15:38" x14ac:dyDescent="0.3">
      <c r="O142" s="44"/>
      <c r="T142" s="44"/>
      <c r="U142" s="44"/>
      <c r="Y142" s="11"/>
      <c r="AB142" s="50"/>
      <c r="AC142" s="47"/>
      <c r="AD142" s="32"/>
      <c r="AE142" s="47"/>
      <c r="AF142" s="123"/>
      <c r="AG142" s="52"/>
      <c r="AH142" s="4"/>
      <c r="AJ142" s="11"/>
      <c r="AK142" s="52"/>
      <c r="AL142" s="4"/>
    </row>
    <row r="143" spans="15:38" x14ac:dyDescent="0.3">
      <c r="O143" s="44"/>
      <c r="T143" s="44"/>
      <c r="U143" s="44"/>
      <c r="Y143" s="11"/>
      <c r="AB143" s="50"/>
      <c r="AC143" s="47"/>
      <c r="AD143" s="32"/>
      <c r="AE143" s="47"/>
      <c r="AF143" s="123"/>
      <c r="AG143" s="52"/>
      <c r="AH143" s="4"/>
      <c r="AJ143" s="11"/>
      <c r="AK143" s="52"/>
      <c r="AL143" s="4"/>
    </row>
    <row r="144" spans="15:38" x14ac:dyDescent="0.3">
      <c r="O144" s="44"/>
      <c r="T144" s="44"/>
      <c r="U144" s="44"/>
      <c r="Y144" s="11"/>
      <c r="AB144" s="50"/>
      <c r="AC144" s="47"/>
      <c r="AD144" s="32"/>
      <c r="AE144" s="47"/>
      <c r="AF144" s="123"/>
      <c r="AG144" s="52"/>
      <c r="AH144" s="4"/>
      <c r="AJ144" s="11"/>
      <c r="AK144" s="52"/>
      <c r="AL144" s="4"/>
    </row>
    <row r="145" spans="15:38" x14ac:dyDescent="0.3">
      <c r="O145" s="44"/>
      <c r="T145" s="44"/>
      <c r="U145" s="44"/>
      <c r="Y145" s="11"/>
      <c r="AB145" s="50"/>
      <c r="AC145" s="47"/>
      <c r="AD145" s="32"/>
      <c r="AE145" s="47"/>
      <c r="AF145" s="123"/>
      <c r="AG145" s="52"/>
      <c r="AH145" s="4"/>
      <c r="AJ145" s="11"/>
      <c r="AK145" s="52"/>
      <c r="AL145" s="4"/>
    </row>
    <row r="146" spans="15:38" x14ac:dyDescent="0.3">
      <c r="O146" s="44"/>
      <c r="T146" s="44"/>
      <c r="U146" s="44"/>
      <c r="Y146" s="11"/>
      <c r="AB146" s="50"/>
      <c r="AC146" s="47"/>
      <c r="AD146" s="32"/>
      <c r="AE146" s="47"/>
      <c r="AF146" s="123"/>
      <c r="AG146" s="52"/>
      <c r="AH146" s="4"/>
      <c r="AJ146" s="11"/>
      <c r="AK146" s="52"/>
      <c r="AL146" s="4"/>
    </row>
    <row r="147" spans="15:38" x14ac:dyDescent="0.3">
      <c r="O147" s="44"/>
      <c r="T147" s="44"/>
      <c r="U147" s="44"/>
      <c r="Y147" s="11"/>
      <c r="AB147" s="50"/>
      <c r="AC147" s="47"/>
      <c r="AD147" s="32"/>
      <c r="AE147" s="47"/>
      <c r="AF147" s="123"/>
      <c r="AG147" s="52"/>
      <c r="AH147" s="4"/>
      <c r="AJ147" s="11"/>
      <c r="AK147" s="52"/>
      <c r="AL147" s="4"/>
    </row>
    <row r="148" spans="15:38" x14ac:dyDescent="0.3">
      <c r="O148" s="44"/>
      <c r="T148" s="44"/>
      <c r="U148" s="44"/>
      <c r="Y148" s="11"/>
      <c r="AB148" s="50"/>
      <c r="AC148" s="47"/>
      <c r="AD148" s="32"/>
      <c r="AE148" s="47"/>
      <c r="AF148" s="123"/>
      <c r="AG148" s="52"/>
      <c r="AH148" s="4"/>
      <c r="AJ148" s="11"/>
      <c r="AK148" s="52"/>
      <c r="AL148" s="4"/>
    </row>
    <row r="149" spans="15:38" x14ac:dyDescent="0.3">
      <c r="O149" s="44"/>
      <c r="T149" s="44"/>
      <c r="U149" s="44"/>
      <c r="Y149" s="11"/>
      <c r="AB149" s="50"/>
      <c r="AC149" s="47"/>
      <c r="AD149" s="32"/>
      <c r="AE149" s="47"/>
      <c r="AF149" s="123"/>
      <c r="AG149" s="52"/>
      <c r="AH149" s="4"/>
      <c r="AJ149" s="11"/>
      <c r="AK149" s="52"/>
      <c r="AL149" s="4"/>
    </row>
    <row r="150" spans="15:38" x14ac:dyDescent="0.3">
      <c r="O150" s="44"/>
      <c r="T150" s="44"/>
      <c r="U150" s="44"/>
      <c r="Y150" s="11"/>
      <c r="AB150" s="50"/>
      <c r="AC150" s="47"/>
      <c r="AD150" s="32"/>
      <c r="AE150" s="47"/>
      <c r="AF150" s="123"/>
      <c r="AG150" s="52"/>
      <c r="AH150" s="4"/>
      <c r="AJ150" s="11"/>
      <c r="AK150" s="52"/>
      <c r="AL150" s="4"/>
    </row>
    <row r="151" spans="15:38" x14ac:dyDescent="0.3">
      <c r="O151" s="44"/>
      <c r="T151" s="44"/>
      <c r="U151" s="44"/>
      <c r="Y151" s="11"/>
      <c r="AB151" s="50"/>
      <c r="AC151" s="47"/>
      <c r="AD151" s="32"/>
      <c r="AE151" s="47"/>
      <c r="AF151" s="123"/>
      <c r="AG151" s="52"/>
      <c r="AH151" s="4"/>
      <c r="AJ151" s="11"/>
      <c r="AK151" s="52"/>
      <c r="AL151" s="4"/>
    </row>
    <row r="152" spans="15:38" x14ac:dyDescent="0.3">
      <c r="O152" s="44"/>
      <c r="T152" s="44"/>
      <c r="U152" s="44"/>
      <c r="Y152" s="11"/>
      <c r="AB152" s="50"/>
      <c r="AC152" s="47"/>
      <c r="AD152" s="32"/>
      <c r="AE152" s="47"/>
      <c r="AF152" s="123"/>
      <c r="AG152" s="52"/>
      <c r="AH152" s="4"/>
      <c r="AJ152" s="11"/>
      <c r="AK152" s="52"/>
      <c r="AL152" s="4"/>
    </row>
    <row r="153" spans="15:38" x14ac:dyDescent="0.3">
      <c r="O153" s="44"/>
      <c r="T153" s="44"/>
      <c r="U153" s="44"/>
      <c r="Y153" s="11"/>
      <c r="AB153" s="50"/>
      <c r="AC153" s="47"/>
      <c r="AD153" s="32"/>
      <c r="AE153" s="47"/>
      <c r="AF153" s="123"/>
      <c r="AG153" s="52"/>
      <c r="AH153" s="4"/>
      <c r="AJ153" s="11"/>
      <c r="AK153" s="52"/>
      <c r="AL153" s="4"/>
    </row>
    <row r="154" spans="15:38" x14ac:dyDescent="0.3">
      <c r="O154" s="44"/>
      <c r="T154" s="44"/>
      <c r="U154" s="44"/>
      <c r="Y154" s="11"/>
      <c r="AB154" s="50"/>
      <c r="AC154" s="48"/>
      <c r="AD154" s="104"/>
      <c r="AE154" s="48"/>
      <c r="AF154" s="123"/>
      <c r="AG154" s="52"/>
      <c r="AH154" s="4"/>
      <c r="AJ154" s="11"/>
      <c r="AK154" s="52"/>
      <c r="AL154" s="4"/>
    </row>
    <row r="155" spans="15:38" x14ac:dyDescent="0.3">
      <c r="O155" s="44"/>
      <c r="T155" s="44"/>
      <c r="U155" s="44"/>
      <c r="Y155" s="11"/>
      <c r="AB155" s="50"/>
      <c r="AC155" s="48"/>
      <c r="AD155" s="104"/>
      <c r="AE155" s="48"/>
      <c r="AF155" s="123"/>
      <c r="AG155" s="52"/>
      <c r="AH155" s="4"/>
      <c r="AJ155" s="11"/>
      <c r="AK155" s="52"/>
      <c r="AL155" s="4"/>
    </row>
    <row r="156" spans="15:38" x14ac:dyDescent="0.3">
      <c r="O156" s="44"/>
      <c r="T156" s="44"/>
      <c r="U156" s="44"/>
      <c r="Y156" s="11"/>
      <c r="AB156" s="50"/>
      <c r="AC156" s="48"/>
      <c r="AD156" s="104"/>
      <c r="AE156" s="48"/>
      <c r="AF156" s="123"/>
      <c r="AG156" s="52"/>
      <c r="AH156" s="4"/>
      <c r="AJ156" s="11"/>
      <c r="AK156" s="52"/>
      <c r="AL156" s="4"/>
    </row>
    <row r="157" spans="15:38" x14ac:dyDescent="0.3">
      <c r="O157" s="44"/>
      <c r="T157" s="44"/>
      <c r="U157" s="44"/>
      <c r="Y157" s="11"/>
      <c r="AB157" s="50"/>
      <c r="AC157" s="48"/>
      <c r="AD157" s="104"/>
      <c r="AE157" s="48"/>
      <c r="AF157" s="123"/>
      <c r="AG157" s="52"/>
      <c r="AH157" s="4"/>
      <c r="AJ157" s="11"/>
      <c r="AK157" s="52"/>
      <c r="AL157" s="4"/>
    </row>
    <row r="158" spans="15:38" x14ac:dyDescent="0.3">
      <c r="O158" s="44"/>
      <c r="T158" s="44"/>
      <c r="U158" s="44"/>
      <c r="Y158" s="11"/>
      <c r="AB158" s="50"/>
      <c r="AC158" s="48"/>
      <c r="AD158" s="104"/>
      <c r="AE158" s="48"/>
      <c r="AF158" s="123"/>
      <c r="AG158" s="52"/>
      <c r="AH158" s="4"/>
      <c r="AJ158" s="11"/>
      <c r="AK158" s="52"/>
      <c r="AL158" s="4"/>
    </row>
    <row r="159" spans="15:38" x14ac:dyDescent="0.3">
      <c r="O159" s="44"/>
      <c r="T159" s="44"/>
      <c r="U159" s="44"/>
      <c r="Y159" s="11"/>
      <c r="AB159" s="50"/>
      <c r="AC159" s="48"/>
      <c r="AD159" s="104"/>
      <c r="AE159" s="48"/>
      <c r="AF159" s="123"/>
      <c r="AG159" s="52"/>
      <c r="AH159" s="4"/>
      <c r="AJ159" s="11"/>
      <c r="AK159" s="52"/>
      <c r="AL159" s="4"/>
    </row>
    <row r="160" spans="15:38" x14ac:dyDescent="0.3">
      <c r="O160" s="44"/>
      <c r="T160" s="44"/>
      <c r="U160" s="44"/>
      <c r="Y160" s="11"/>
      <c r="AB160" s="50"/>
      <c r="AC160" s="48"/>
      <c r="AD160" s="104"/>
      <c r="AE160" s="48"/>
      <c r="AF160" s="123"/>
      <c r="AG160" s="52"/>
      <c r="AH160" s="4"/>
      <c r="AJ160" s="11"/>
      <c r="AK160" s="52"/>
      <c r="AL160" s="4"/>
    </row>
    <row r="161" spans="15:38" x14ac:dyDescent="0.3">
      <c r="O161" s="44"/>
      <c r="T161" s="44"/>
      <c r="U161" s="44"/>
      <c r="Y161" s="11"/>
      <c r="AB161" s="50"/>
      <c r="AC161" s="48"/>
      <c r="AD161" s="104"/>
      <c r="AE161" s="48"/>
      <c r="AF161" s="123"/>
      <c r="AG161" s="52"/>
      <c r="AH161" s="4"/>
      <c r="AJ161" s="11"/>
      <c r="AK161" s="52"/>
      <c r="AL161" s="4"/>
    </row>
    <row r="162" spans="15:38" x14ac:dyDescent="0.3">
      <c r="O162" s="44"/>
      <c r="T162" s="44"/>
      <c r="U162" s="44"/>
      <c r="Y162" s="11"/>
      <c r="AB162" s="50"/>
      <c r="AC162" s="48"/>
      <c r="AD162" s="104"/>
      <c r="AE162" s="48"/>
      <c r="AF162" s="123"/>
      <c r="AG162" s="52"/>
      <c r="AH162" s="4"/>
      <c r="AJ162" s="11"/>
      <c r="AK162" s="52"/>
      <c r="AL162" s="4"/>
    </row>
    <row r="163" spans="15:38" x14ac:dyDescent="0.3">
      <c r="O163" s="44"/>
      <c r="T163" s="44"/>
      <c r="U163" s="44"/>
      <c r="Y163" s="11"/>
      <c r="AB163" s="50"/>
      <c r="AC163" s="48"/>
      <c r="AD163" s="104"/>
      <c r="AE163" s="48"/>
      <c r="AF163" s="123"/>
      <c r="AG163" s="52"/>
      <c r="AH163" s="4"/>
      <c r="AJ163" s="11"/>
      <c r="AK163" s="52"/>
      <c r="AL163" s="4"/>
    </row>
    <row r="164" spans="15:38" x14ac:dyDescent="0.3">
      <c r="O164" s="44"/>
      <c r="T164" s="44"/>
      <c r="U164" s="44"/>
      <c r="Y164" s="11"/>
      <c r="AB164" s="50"/>
      <c r="AC164" s="48"/>
      <c r="AD164" s="104"/>
      <c r="AE164" s="48"/>
      <c r="AF164" s="123"/>
      <c r="AG164" s="52"/>
      <c r="AH164" s="4"/>
      <c r="AJ164" s="11"/>
      <c r="AK164" s="52"/>
      <c r="AL164" s="4"/>
    </row>
    <row r="165" spans="15:38" x14ac:dyDescent="0.3">
      <c r="O165" s="44"/>
      <c r="T165" s="44"/>
      <c r="U165" s="44"/>
      <c r="Y165" s="11"/>
      <c r="AB165" s="50"/>
      <c r="AC165" s="48"/>
      <c r="AD165" s="104"/>
      <c r="AE165" s="48"/>
      <c r="AF165" s="123"/>
      <c r="AG165" s="52"/>
      <c r="AH165" s="4"/>
      <c r="AJ165" s="11"/>
      <c r="AK165" s="52"/>
      <c r="AL165" s="4"/>
    </row>
    <row r="166" spans="15:38" x14ac:dyDescent="0.3">
      <c r="O166" s="44"/>
      <c r="T166" s="44"/>
      <c r="U166" s="44"/>
      <c r="Y166" s="11"/>
      <c r="AB166" s="50"/>
      <c r="AC166" s="48"/>
      <c r="AD166" s="104"/>
      <c r="AE166" s="48"/>
      <c r="AF166" s="123"/>
      <c r="AG166" s="52"/>
      <c r="AH166" s="4"/>
      <c r="AJ166" s="11"/>
      <c r="AK166" s="52"/>
      <c r="AL166" s="4"/>
    </row>
    <row r="167" spans="15:38" x14ac:dyDescent="0.3">
      <c r="O167" s="44"/>
      <c r="T167" s="44"/>
      <c r="U167" s="44"/>
      <c r="Y167" s="11"/>
      <c r="AB167" s="50"/>
      <c r="AC167" s="48"/>
      <c r="AD167" s="104"/>
      <c r="AE167" s="48"/>
      <c r="AF167" s="123"/>
      <c r="AG167" s="52"/>
      <c r="AH167" s="4"/>
      <c r="AJ167" s="11"/>
      <c r="AK167" s="52"/>
      <c r="AL167" s="4"/>
    </row>
    <row r="168" spans="15:38" x14ac:dyDescent="0.3">
      <c r="O168" s="44"/>
      <c r="T168" s="44"/>
      <c r="U168" s="44"/>
      <c r="Y168" s="11"/>
      <c r="AB168" s="50"/>
      <c r="AC168" s="48"/>
      <c r="AD168" s="104"/>
      <c r="AE168" s="48"/>
      <c r="AF168" s="123"/>
      <c r="AG168" s="52"/>
      <c r="AH168" s="4"/>
      <c r="AJ168" s="11"/>
      <c r="AK168" s="52"/>
      <c r="AL168" s="4"/>
    </row>
    <row r="169" spans="15:38" x14ac:dyDescent="0.3">
      <c r="O169" s="44"/>
      <c r="T169" s="44"/>
      <c r="U169" s="44"/>
      <c r="Y169" s="11"/>
      <c r="AB169" s="50"/>
      <c r="AC169" s="48"/>
      <c r="AD169" s="104"/>
      <c r="AE169" s="48"/>
      <c r="AF169" s="123"/>
      <c r="AG169" s="52"/>
      <c r="AH169" s="4"/>
      <c r="AJ169" s="11"/>
      <c r="AK169" s="52"/>
      <c r="AL169" s="4"/>
    </row>
    <row r="170" spans="15:38" x14ac:dyDescent="0.3">
      <c r="O170" s="44"/>
      <c r="T170" s="44"/>
      <c r="U170" s="44"/>
      <c r="Y170" s="11"/>
      <c r="AB170" s="50"/>
      <c r="AC170" s="48"/>
      <c r="AD170" s="104"/>
      <c r="AE170" s="48"/>
      <c r="AF170" s="123"/>
      <c r="AG170" s="52"/>
      <c r="AH170" s="4"/>
      <c r="AJ170" s="11"/>
      <c r="AK170" s="52"/>
      <c r="AL170" s="4"/>
    </row>
    <row r="171" spans="15:38" x14ac:dyDescent="0.3">
      <c r="O171" s="44"/>
      <c r="T171" s="44"/>
      <c r="U171" s="44"/>
      <c r="Y171" s="11"/>
      <c r="AB171" s="50"/>
      <c r="AC171" s="48"/>
      <c r="AD171" s="104"/>
      <c r="AE171" s="48"/>
      <c r="AF171" s="123"/>
      <c r="AG171" s="52"/>
      <c r="AH171" s="4"/>
      <c r="AJ171" s="11"/>
      <c r="AK171" s="52"/>
      <c r="AL171" s="4"/>
    </row>
    <row r="172" spans="15:38" x14ac:dyDescent="0.3">
      <c r="O172" s="44"/>
      <c r="T172" s="44"/>
      <c r="U172" s="44"/>
      <c r="Y172" s="11"/>
      <c r="AB172" s="50"/>
      <c r="AC172" s="48"/>
      <c r="AD172" s="104"/>
      <c r="AE172" s="48"/>
      <c r="AF172" s="123"/>
      <c r="AG172" s="52"/>
      <c r="AH172" s="4"/>
      <c r="AJ172" s="11"/>
      <c r="AK172" s="52"/>
      <c r="AL172" s="4"/>
    </row>
    <row r="173" spans="15:38" x14ac:dyDescent="0.3">
      <c r="O173" s="44"/>
      <c r="T173" s="44"/>
      <c r="U173" s="44"/>
      <c r="Y173" s="11"/>
      <c r="AB173" s="50"/>
      <c r="AC173" s="48"/>
      <c r="AD173" s="104"/>
      <c r="AE173" s="48"/>
      <c r="AF173" s="123"/>
      <c r="AG173" s="52"/>
      <c r="AH173" s="4"/>
      <c r="AJ173" s="11"/>
      <c r="AK173" s="52"/>
      <c r="AL173" s="4"/>
    </row>
    <row r="174" spans="15:38" x14ac:dyDescent="0.3">
      <c r="O174" s="44"/>
      <c r="T174" s="44"/>
      <c r="U174" s="44"/>
      <c r="Y174" s="11"/>
      <c r="AB174" s="50"/>
      <c r="AC174" s="48"/>
      <c r="AD174" s="104"/>
      <c r="AE174" s="48"/>
      <c r="AF174" s="123"/>
      <c r="AG174" s="52"/>
      <c r="AH174" s="4"/>
      <c r="AJ174" s="11"/>
      <c r="AK174" s="52"/>
      <c r="AL174" s="4"/>
    </row>
    <row r="175" spans="15:38" x14ac:dyDescent="0.3">
      <c r="O175" s="44"/>
      <c r="T175" s="44"/>
      <c r="U175" s="44"/>
      <c r="Y175" s="11"/>
      <c r="AB175" s="50"/>
      <c r="AC175" s="48"/>
      <c r="AD175" s="104"/>
      <c r="AE175" s="48"/>
      <c r="AF175" s="123"/>
      <c r="AG175" s="52"/>
      <c r="AH175" s="4"/>
      <c r="AJ175" s="11"/>
      <c r="AK175" s="52"/>
      <c r="AL175" s="4"/>
    </row>
    <row r="176" spans="15:38" x14ac:dyDescent="0.3">
      <c r="T176" s="44"/>
      <c r="Y176" s="11"/>
      <c r="AC176" s="48"/>
      <c r="AD176" s="104"/>
      <c r="AE176" s="48"/>
      <c r="AF176" s="123"/>
      <c r="AG176" s="52"/>
      <c r="AH176" s="4"/>
      <c r="AK176" s="52"/>
      <c r="AL176" s="4"/>
    </row>
    <row r="177" spans="20:38" x14ac:dyDescent="0.3">
      <c r="T177" s="44"/>
      <c r="Y177" s="11"/>
      <c r="AC177" s="48"/>
      <c r="AD177" s="104"/>
      <c r="AE177" s="48"/>
      <c r="AF177" s="123"/>
      <c r="AG177" s="52"/>
      <c r="AH177" s="4"/>
      <c r="AK177" s="52"/>
      <c r="AL177" s="4"/>
    </row>
  </sheetData>
  <mergeCells count="10">
    <mergeCell ref="A98:B98"/>
    <mergeCell ref="A2:AM2"/>
    <mergeCell ref="H4:J4"/>
    <mergeCell ref="V4:X4"/>
    <mergeCell ref="AD4:AF4"/>
    <mergeCell ref="AG4:AI4"/>
    <mergeCell ref="Y4:AA4"/>
    <mergeCell ref="K4:M4"/>
    <mergeCell ref="O4:Q4"/>
    <mergeCell ref="R4:T4"/>
  </mergeCells>
  <pageMargins left="0.25" right="0.25" top="0.75" bottom="0.75" header="0.3" footer="0.3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AQO Barshik Monthly progress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2025-07-15T09:34:12Z</cp:lastPrinted>
  <dcterms:created xsi:type="dcterms:W3CDTF">2024-07-25T04:35:05Z</dcterms:created>
  <dcterms:modified xsi:type="dcterms:W3CDTF">2025-07-16T09:59:46Z</dcterms:modified>
</cp:coreProperties>
</file>